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10440" activeTab="0"/>
  </bookViews>
  <sheets>
    <sheet name="Arkusz1" sheetId="1" r:id="rId1"/>
  </sheets>
  <definedNames>
    <definedName name="_xlnm.Print_Titles" localSheetId="0">'Arkusz1'!$13:$14</definedName>
  </definedNames>
  <calcPr fullCalcOnLoad="1" fullPrecision="0"/>
</workbook>
</file>

<file path=xl/sharedStrings.xml><?xml version="1.0" encoding="utf-8"?>
<sst xmlns="http://schemas.openxmlformats.org/spreadsheetml/2006/main" count="184" uniqueCount="124">
  <si>
    <t>(pieczęć firmowa wykonawcy)</t>
  </si>
  <si>
    <t xml:space="preserve">Wojewódzki Szpital Specjalistyczny </t>
  </si>
  <si>
    <t>im. M. Kopernika w Łodzi</t>
  </si>
  <si>
    <t>ul. Pabianicka 62</t>
  </si>
  <si>
    <t>93-513 Łódź</t>
  </si>
  <si>
    <t>Nr pakietu</t>
  </si>
  <si>
    <t>Asortyment</t>
  </si>
  <si>
    <t>j.m.</t>
  </si>
  <si>
    <t>Cena jednostkowa netto</t>
  </si>
  <si>
    <t>Wartość netto</t>
  </si>
  <si>
    <t>Wartość brutto</t>
  </si>
  <si>
    <t>Producent</t>
  </si>
  <si>
    <t>Nazwa handlowa</t>
  </si>
  <si>
    <t>Klasa wyrobu medycznego</t>
  </si>
  <si>
    <t>Numer katalogowy</t>
  </si>
  <si>
    <t>Nr pozycji</t>
  </si>
  <si>
    <t>A.</t>
  </si>
  <si>
    <t>Zamawiający:</t>
  </si>
  <si>
    <t>stawka VAT (w %)</t>
  </si>
  <si>
    <t>szt.</t>
  </si>
  <si>
    <t>Pakiet 4 razem:</t>
  </si>
  <si>
    <t>Pakiet 14 razem:</t>
  </si>
  <si>
    <t>Pakiet 15 razem:</t>
  </si>
  <si>
    <t>Pakiet 19 razem:</t>
  </si>
  <si>
    <t>Pakiet 20 razem:</t>
  </si>
  <si>
    <t>B</t>
  </si>
  <si>
    <t>D</t>
  </si>
  <si>
    <t>E</t>
  </si>
  <si>
    <t>F</t>
  </si>
  <si>
    <t>G</t>
  </si>
  <si>
    <t>J</t>
  </si>
  <si>
    <t>K</t>
  </si>
  <si>
    <t>L</t>
  </si>
  <si>
    <t>M</t>
  </si>
  <si>
    <t>H = D x F</t>
  </si>
  <si>
    <t>I = H x G + H</t>
  </si>
  <si>
    <t>Wartość oferty łącznie:</t>
  </si>
  <si>
    <t>Przystępując do postępowania o udzielenie zamówienia publicznego na dostawy sprzętu medycznego jednorazowego użytku dla Oddziału Chirurgii Klatki Piersiowej Wojewódzkiego Szpitala Specjalistycznego im. M. Kopernika w Łodzi, oferujemy wykonanie zamówienia na następujących warunkach:</t>
  </si>
  <si>
    <t>Oferujemy wykonanie zamówienia za następujące ceny:</t>
  </si>
  <si>
    <t>Mankiety do profilaktyki zakrzepicy żył głębokich średnie op 5szt.</t>
  </si>
  <si>
    <t>Mankiety do profilaktyki zakrzepicy żył głębokich duże  op 5szt.</t>
  </si>
  <si>
    <t>op.</t>
  </si>
  <si>
    <t>Ilość na 24 m-ce</t>
  </si>
  <si>
    <t>Pakiet 1 razem:</t>
  </si>
  <si>
    <t>Rurki silikonowe wewnątrztchawicze do protezowania tchawicy w niepoeracyjnych guzach tchawicy rozm. 12</t>
  </si>
  <si>
    <t>Rurki silikonowe wewnątrztchawicze do protezowania tchawicy w niepoeracyjnych guzach tchawicy rozm. 14</t>
  </si>
  <si>
    <t>Rurki silikonowe wewnątrztchawicze do protezowania tchawicy w niepoeracyjnych guzach tchawicy rozm. 16</t>
  </si>
  <si>
    <t>Pakiet 2 razem:</t>
  </si>
  <si>
    <t>Płytki rekonstrukcyjne mostka, metalowe ze stali szlachetnych do operacji plastycznej szewskiej klatki w komplecie z poprzeczką rozm. 32</t>
  </si>
  <si>
    <t>Płytki rekonstrukcyjne mostka, metalowe ze stali szlachetnych do operacji plastycznej szewskiej klatki w komplecie z poprzeczką rozm.34</t>
  </si>
  <si>
    <t>Płytki rekonstrukcyjne mostka, metalowe ze stali szlachetnych do operacji plastycznej szewskiej klatki w komplecie z poprzeczką rozm. 36</t>
  </si>
  <si>
    <t>Płytki rekonstrukcyjne mostka, metalowe ze stali szlachetnych do operacji plastycznej szewskiej klatki w komplecie z poprzeczką rozm. 38</t>
  </si>
  <si>
    <t>Płytki rekonstrukcyjne mostka, metalowe ze stali szlachetnych do operacji plastycznej szewskiej klatki w komplecie z poprzeczką rozm.40</t>
  </si>
  <si>
    <t>Poprzeczka S=16 g=2,5</t>
  </si>
  <si>
    <t>Pakiet 3 razem:</t>
  </si>
  <si>
    <t>Zaworek jednorazowy do odsysania przy pleuroskopie</t>
  </si>
  <si>
    <t xml:space="preserve">Końcówka jednorazowa do kanału roboczego pleuroskopu - </t>
  </si>
  <si>
    <t>Trokar jednorazowy  giętki 8mm dł 10 cm do pleuroskopu</t>
  </si>
  <si>
    <t>Pakiet 5 razem:</t>
  </si>
  <si>
    <t>Jednorazowy, sterylny zestaw do sztucznego karmienia z łącznikiem Y</t>
  </si>
  <si>
    <t>Prowadnik ze stali nierdzewnej do zakładania stentu przełykowego, sterylny, jednorazowy</t>
  </si>
  <si>
    <t>Pakiet 8 razem:</t>
  </si>
  <si>
    <t>Pakiet 10 razem:</t>
  </si>
  <si>
    <t>Pakiet 11 razem:</t>
  </si>
  <si>
    <t>Pakiet 12 razem:</t>
  </si>
  <si>
    <t>Pakiet 13 razem:</t>
  </si>
  <si>
    <t>Cewnik dwudrożny, usztywniony mandrynem; skalowany; dł 40 cm; pakowany sterylnie</t>
  </si>
  <si>
    <t>Jałowy czyścik do elektrod</t>
  </si>
  <si>
    <r>
      <rPr>
        <b/>
        <sz val="8"/>
        <rFont val="Arial"/>
        <family val="2"/>
      </rPr>
      <t xml:space="preserve">Zestaw do nakłuć opłucnej. </t>
    </r>
    <r>
      <rPr>
        <sz val="8"/>
        <rFont val="Arial"/>
        <family val="2"/>
      </rPr>
      <t xml:space="preserve">
trzy igły o średnicach 14G/16G/18G
kranik trójdrożny wyposażony w przyłącze luer-lock
strzykawka trzyelementowa o pojemności 50-60ml Luer-Lock
</t>
    </r>
  </si>
  <si>
    <t xml:space="preserve">Jednorazowy stapler liniowy z nożem w ładunku i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81 mm.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</si>
  <si>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 </t>
  </si>
  <si>
    <r>
      <t>2.</t>
    </r>
    <r>
      <rPr>
        <sz val="10"/>
        <rFont val="Tahoma"/>
        <family val="2"/>
      </rPr>
      <t xml:space="preserve"> Oferujemy   termin  płatności  30 dni  od  dnia  doręczenia  faktury.</t>
    </r>
  </si>
  <si>
    <r>
      <t>Oferujemy  termin  dostawy (max 72 godz. w dni robocze) ...........  godz.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 od  złożenia  pisemnego  zamówienia</t>
    </r>
  </si>
  <si>
    <t>Osobą upoważnioną do podpisania umowy jest: ..................................................</t>
  </si>
  <si>
    <t>Zamówienia należy składać na numer faksu:  ......................................................</t>
  </si>
  <si>
    <r>
      <t>3. OŚWIADCZAMY, ŻE:</t>
    </r>
  </si>
  <si>
    <t>1. Zapoznaliśmy  się  ze  Specyfikacją  Istotnych  Warunków  Zamówienia ( SIWZ )  i  nie  wnosimy  do  niej  zastrzeżeń,  oraz  oświadczamy,  że  uzyskaliśmy  konieczne  informacje  do  przygotowania  oferty.</t>
  </si>
  <si>
    <t>2. Akceptujemy  w  całości  i  bez  zastrzeżeń  warunki  umowy  zawarte  we  wzorze – zał. nr 7  oraz  zobowiązujemy  się  w  przypadku  wyboru  naszej  oferty  do  zawarcia  umowy  w  takim  kształcie</t>
  </si>
  <si>
    <t>3.Uważamy  się  za  związanych  niniejszą  ofertą  na  czas  wskazany  w  SIWZ.</t>
  </si>
  <si>
    <t>4.Oświadczamy, że oferowane przez nas wyroby spełniają warunki opisane w SIWZ</t>
  </si>
  <si>
    <t>9A</t>
  </si>
  <si>
    <t>9B</t>
  </si>
  <si>
    <t>Pakiet 9A razem:</t>
  </si>
  <si>
    <t>Pakiet 9B razem:</t>
  </si>
  <si>
    <r>
      <rPr>
        <b/>
        <sz val="8"/>
        <rFont val="Arial"/>
        <family val="2"/>
      </rPr>
      <t>Igły do trepanobiopsji i aspiracji szpiku w rozmiarze  11G / 9G / 8G dł 100 mm lub 150 mm</t>
    </r>
    <r>
      <rPr>
        <sz val="8"/>
        <rFont val="Arial"/>
        <family val="2"/>
      </rPr>
      <t xml:space="preserve">
ergonomiczna rączka pokryta materiałem antyślizgowym z mechanizmem blokujacym przypadkowe wysunięcie się mandrynu,
igła z piecioma krawędziami tnacymi pozwalających na bezinwazyjną szybką i łatwą penetrację jamy szpikowej
sonda umożliwiajaca sprawdzenie wielkości bioptatu w igle
łącznik Luer - Lock umożliwiajacy podłączenie strzykawek o pojemnościach od 5 - 20 ml
dodatkowy korek ( zabezpieczenie przed wypływem szpiku) wprowadzany w miejsce trokara
wypychacz bioptatu z prowadnikiem
zatyczka Luer - Lock
igła wykonana z materiału o zwiększonej odporności mechanicznej</t>
    </r>
  </si>
  <si>
    <t>Jednorazowy stapler zamykająco tnący z zakrzywioną główką (kształt półksiężyca), długość linii cięcia 40mm. Stapler umożliwia 6 wystrzelenie ładunku podczas jednego zabiegu, zawiera ładunek do tkanki standardowej, grubej. (Zamawiający każdorazowo określi rodzaj ładunku w staplerze przy składaniu zamówienia), zszywki tytanowe</t>
  </si>
  <si>
    <t>Ładunek do staplera z zakrzywioną głowicą o długości linii cięcia 40mm. Ładunek do tkanki standardowej, grubej. (Zamawiający każdorazowo określi rodzaj ładunku przy składaniu zamówienia), zszywki tytanowe</t>
  </si>
  <si>
    <t>Jednorazowy stapler liniowy z nożem w ładunku i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61 mm; zszywki tytanowe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</si>
  <si>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61 mm (nóż zintegrowany z ładunkiem), zszywki tytanowe </t>
  </si>
  <si>
    <t>Jednorazowy automatyczny stapler liniowy o długości linii szwu 30 mm załadowany ładunkiem (wysokość otwartej zszywki 3,5 mm i 4,8 mm). Stapler posiada dwie dźwignie - zamykającą i spustową, zszywki tytanowe</t>
  </si>
  <si>
    <t>Jednorazowy ładunek do automatycznego staplera liniowego o długości linii szwu 30mm (wysokość zszywki otwartej 3,5 mm i 4,8). Stapler posiada dwie dźwignie - zamykającą i spustową, zszywki tytanowe</t>
  </si>
  <si>
    <t>Stapler naczyniowy Typu Endo GIA do nowoczesnej operacji VATS - lobectomia 30 - 2,5 op.a 6szt, zszywki tytanowe</t>
  </si>
  <si>
    <t>Stapler naczyniowy Typu Endo GIA do nowoczesnej operacji VATS - lobectomia 45 - 2,5 op.a 6 szt, zszywki tytanowe</t>
  </si>
  <si>
    <t>Igła Veresa 150 mm jednorazowa</t>
  </si>
  <si>
    <t>Rurka z przezroczystego PCV z dwoma mankietami (mankiet oskrzelowy S-kształtny), z dwoma balonami kontrolnymi z oznaczeniem barwnym drogi oskrzelowej i tchawiczej prawa bez ostrogi rozm. 35</t>
  </si>
  <si>
    <t>Rurka z przezroczystego PCV z dwoma mankietami (mankiet oskrzelowy S-kształtny), z dwoma balonami kontrolnymi z oznaczeniem barwnym drogi oskrzelowej i tchawiczej prawa bez ostrogi rozm. 37</t>
  </si>
  <si>
    <t>Rurka z przezroczystego PCV z dwoma mankietami (mankiet oskrzelowy S-kształtny), z dwoma balonami kontrolnymi z oznaczeniem barwnym drogi oskrzelowej i tchawiczej prawa bez ostrogi rozm. 39</t>
  </si>
  <si>
    <t>Rurka z przezroczystego PCV z dwoma mankietami (mankiet oskrzelowy S-kształtny), z dwoma balonami kontrolnymi z oznaczeniem barwnym drogi oskrzelowej i tchawiczej prawa bez ostrogi rozm. 41</t>
  </si>
  <si>
    <t>Rurka tracheostomijna zbrojona z regulacją wysokości, szyld przezroczysty, opaska mocująca zapinana na rzepy, rozm.7</t>
  </si>
  <si>
    <t>Rurka tracheostomijna zbrojona z regulacją wysokości, szyld przezroczysty, opaska mocująca zapinana na rzepy, rozm.8</t>
  </si>
  <si>
    <t>Rurka z przezroczystego PCV z dwoma mankietami niskociśnieniowymi z dwoma balonami kontrolnymi z oznaczeniem barwnym drogi oskrzelowej i tchawiczej, prowadnica ze stoperem, łącznik Y przezroczysty prawa bez ostrogi rozm. 35</t>
  </si>
  <si>
    <t>Rurka z przezroczystego PCV z dwoma mankietami niskociśnieniowymi z dwoma balonami kontrolnymi z oznaczeniem barwnym drogi oskrzelowej i tchawiczej, prowadnica ze stoperem, łącznik Y przezroczysty prawa bez ostrogi rozm. 37</t>
  </si>
  <si>
    <t>Rurka z przezroczystego PCV z dwoma mankietami niskociśnieniowymi z dwoma balonami kontrolnymi z oznaczeniem barwnym drogi oskrzelowej i tchawiczej, prowadnica ze stoperem, łącznik Y przezroczysty prawa bez ostrogi rozm. 39</t>
  </si>
  <si>
    <t>Rurka z przezroczystego PCV z dwoma mankietami niskociśnieniowymi z dwoma balonami kontrolnymi z oznaczeniem barwnym drogi oskrzelowej i tchawiczej, prowadnica ze stoperem, łącznik Y przezroczysty prawa bez ostrogi rozm. 41</t>
  </si>
  <si>
    <t>Rurka z przezroczystego PCV z dwoma mankietami niskociśnieniowymi z dwoma balonami kontrolnymi z oznaczeniem barwnym drogi oskrzelowej i tchawiczej, prowadnica ze stoperem, łącznik Y przezroczysty, lewa z ostrogą rozm. 35</t>
  </si>
  <si>
    <t>Rurka z przezroczystego PCV z dwoma mankietami niskociśnieniowymi z dwoma balonami kontrolnymi z oznaczeniem barwnym drogi oskrzelowej i tchawiczej, prowadnica ze stoperem, łącznik Y przezroczysty, lewa z ostrogą rozm. 37</t>
  </si>
  <si>
    <t>Rurka z przezroczystego PCV z dwoma mankietami niskociśnieniowymi z dwoma balonami kontrolnymi z oznaczeniem barwnym drogi oskrzelowej i tchawiczej, prowadnica ze stoperem, łącznik Y przezroczysty, lewa z ostrogą rozm. 39</t>
  </si>
  <si>
    <t>Rurka z przezroczystego PCV z dwoma mankietami niskociśnieniowymi z dwoma balonami kontrolnymi z oznaczeniem barwnym drogi oskrzelowej i tchawiczej, prowadnica ze stoperem, łącznik Y przezroczysty, lewa z ostrogą rozm. 41</t>
  </si>
  <si>
    <t>Rurka z przezroczystego PCV z dwoma mankietami niskociśnieniowymi z dwoma balonami kontrolnymi z oznaczeniem barwnym drogi oskrzelowej i tchawiczej, prowadnica ze stoperem, łącznik Y przezroczysty, lewa bez ostrogi rozm. 35</t>
  </si>
  <si>
    <t>Rurka z przezroczystego PCV z dwoma mankietami niskociśnieniowymi z dwoma balonami kontrolnymi z oznaczeniem barwnym drogi oskrzelowej i tchawiczej, prowadnica ze stoperem, łącznik Y przezroczysty, lewa bez ostrogi rozm. 37</t>
  </si>
  <si>
    <t>Rurka z przezroczystego PCV z dwoma mankietami niskociśnieniowymi z dwoma balonami kontrolnymi z oznaczeniem barwnym drogi oskrzelowej i tchawiczej, prowadnica ze stoperem, łącznik Y przezroczysty, lewa bez ostrogi rozm. 39</t>
  </si>
  <si>
    <t>Rurka z przezroczystego PCV z dwoma mankietami niskociśnieniowymi z dwoma balonami kontrolnymi z oznaczeniem barwnym drogi oskrzelowej i tchawiczej, prowadnica ze stoperem, łącznik Y przezroczysty, lewa bez ostrogi rozm. 41</t>
  </si>
  <si>
    <t>Rurka intubacyjna zbrojona z mankietem, znacznik głębokości intubacji w formie ringu wokół obwodu rurki, rozm. 6</t>
  </si>
  <si>
    <t>Rurka intubacyjna zbrojona z mankietem, znacznik głębokości intubacji w formie ringu wokół obwodu rurki, rozm. 7</t>
  </si>
  <si>
    <t>Rurka intubacyjna zbrojona z mankietem, znacznik głębokości intubacji w formie ringu wokół obwodu rurki, rozm. 8</t>
  </si>
  <si>
    <t>Rurka z przezroczystego PCV z dwoma mankietami niskociśnieniowymi, z dwoma balonami kontrolnymi z oznaczeniem barwnym drogi oskrzelowej i tchawiczej, prowadnica ze stoperem, łącznik Y przezroczysty, oczko Murphy'ego podłużne, dł. min. 10mm, prawa z ostrogą rozm. 35</t>
  </si>
  <si>
    <t>Rurka z przezroczystego PCV z dwoma mankietami niskociśnieniowymi, z dwoma balonami kontrolnymi z oznaczeniem barwnym drogi oskrzelowej i tchawiczej, prowadnica ze stoperem, łącznik Y przezroczysty, oczko Murphy'ego podłużne, dł. min. 10mm, prawa z ostrogą rozm. 37</t>
  </si>
  <si>
    <t>Rurka z przezroczystego PCV z dwoma mankietami niskociśnieniowymi, z dwoma balonami kontrolnymi z oznaczeniem barwnym drogi oskrzelowej i tchawiczej, prowadnica ze stoperem, łącznik Y przezroczysty, oczko Murphy'ego podłużne, dł. min. 10mm, prawa z ostrogą rozm. 39</t>
  </si>
  <si>
    <t>Rurka z przezroczystego PCV z dwoma mankietami niskociśnieniowymi, z dwoma balonami kontrolnymi z oznaczeniem barwnym drogi oskrzelowej i tchawiczej, prowadnica ze stoperem, łącznik Y przezroczysty, oczko Murphy'ego podłużne, dł. min. 10mm, prawa z ostrogą rozm. 41</t>
  </si>
  <si>
    <t>Rurka tracheostomijna typu Tracheopart dwuświatłowa lewa, szyld przezroczysty, łączniki podwójnie obrotowe, pasek mocujący z regulacją długości, rozm 7,5</t>
  </si>
  <si>
    <t>Rurka tracheostomijna typu Tracheopart dwuświatłowa lewa, szyld przezroczysty, łączniki podwójnie obrotowe, pasek mocujący z regulacją długości, rozm 8,5</t>
  </si>
  <si>
    <t>Rurka tracheostomijna typu Tracheopart dwuświatłowa prawa, szyld przezroczysty, łączniki podwójnie obrotowe, pasek mocujący z regulacją długości, rozm 7,5</t>
  </si>
  <si>
    <t>Rurka tracheostomijna typu Tracheopart dwuświatłowa prawa, szyld przezroczysty, łączniki podwójnie obrotowe, pasek mocujący z regulacją długości, rozm 8,5</t>
  </si>
  <si>
    <r>
      <rPr>
        <b/>
        <sz val="8"/>
        <rFont val="Arial"/>
        <family val="2"/>
      </rPr>
      <t>Igła do punkcji mostka w rozmiarze 16G /15G/ 14G dł. 50 mm lub 70 mm</t>
    </r>
    <r>
      <rPr>
        <sz val="8"/>
        <rFont val="Arial"/>
        <family val="2"/>
      </rPr>
      <t xml:space="preserve">
płynna regulacja głebokości nakłucia 
ergonomiczny, zdejmowany uchwyt motylkowy
ostrze skośne
łącznik Luer - Lock umożliwiający podłączenie strzykawek opojemnościach od 5 - 20 ml
mandryn ze wskażnikiem optycznym, uniemożliwiającym jego zamknięcie w odwróconej pozycji
igła wykonana z materiału o zwiększonej odporności mechanicznej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</si>
</sst>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Tahoma"/>
      <family val="2"/>
    </font>
    <font>
      <sz val="12"/>
      <name val="Century Gothic"/>
      <family val="2"/>
    </font>
    <font>
      <b/>
      <u val="single"/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Alignment="1">
      <alignment horizontal="justify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Alignment="1">
      <alignment horizontal="right" vertical="center"/>
      <protection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3" applyBorder="1">
      <alignment/>
      <protection/>
    </xf>
    <xf numFmtId="0" fontId="0" fillId="0" borderId="0" xfId="0" applyBorder="1" applyAlignment="1">
      <alignment/>
    </xf>
    <xf numFmtId="0" fontId="2" fillId="0" borderId="0" xfId="53" applyFill="1" applyBorder="1" applyAlignment="1">
      <alignment vertical="center"/>
      <protection/>
    </xf>
    <xf numFmtId="164" fontId="6" fillId="0" borderId="10" xfId="53" applyNumberFormat="1" applyFont="1" applyFill="1" applyBorder="1" applyAlignment="1">
      <alignment horizontal="right" vertical="center" shrinkToFit="1"/>
      <protection/>
    </xf>
    <xf numFmtId="9" fontId="6" fillId="0" borderId="10" xfId="53" applyNumberFormat="1" applyFont="1" applyFill="1" applyBorder="1" applyAlignment="1">
      <alignment horizontal="center" vertical="center" shrinkToFit="1"/>
      <protection/>
    </xf>
    <xf numFmtId="0" fontId="2" fillId="0" borderId="0" xfId="53" applyFont="1" applyBorder="1" applyAlignment="1">
      <alignment horizontal="left" vertical="center"/>
      <protection/>
    </xf>
    <xf numFmtId="164" fontId="6" fillId="0" borderId="11" xfId="53" applyNumberFormat="1" applyFont="1" applyFill="1" applyBorder="1" applyAlignment="1">
      <alignment horizontal="right" vertical="center" shrinkToFit="1"/>
      <protection/>
    </xf>
    <xf numFmtId="9" fontId="6" fillId="0" borderId="11" xfId="53" applyNumberFormat="1" applyFont="1" applyFill="1" applyBorder="1" applyAlignment="1">
      <alignment horizontal="center" vertical="center" shrinkToFit="1"/>
      <protection/>
    </xf>
    <xf numFmtId="164" fontId="6" fillId="0" borderId="12" xfId="53" applyNumberFormat="1" applyFont="1" applyFill="1" applyBorder="1" applyAlignment="1">
      <alignment horizontal="right" vertical="center" shrinkToFit="1"/>
      <protection/>
    </xf>
    <xf numFmtId="9" fontId="6" fillId="0" borderId="12" xfId="53" applyNumberFormat="1" applyFont="1" applyFill="1" applyBorder="1" applyAlignment="1">
      <alignment horizontal="center" vertical="center" shrinkToFi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5" xfId="53" applyFont="1" applyFill="1" applyBorder="1" applyAlignment="1">
      <alignment horizontal="left" vertical="center" wrapText="1"/>
      <protection/>
    </xf>
    <xf numFmtId="0" fontId="6" fillId="12" borderId="16" xfId="53" applyFont="1" applyFill="1" applyBorder="1" applyAlignment="1">
      <alignment horizontal="center" vertical="center" wrapText="1"/>
      <protection/>
    </xf>
    <xf numFmtId="0" fontId="6" fillId="12" borderId="11" xfId="53" applyFont="1" applyFill="1" applyBorder="1" applyAlignment="1">
      <alignment horizontal="center" vertical="center" wrapText="1"/>
      <protection/>
    </xf>
    <xf numFmtId="164" fontId="6" fillId="12" borderId="11" xfId="53" applyNumberFormat="1" applyFont="1" applyFill="1" applyBorder="1" applyAlignment="1">
      <alignment horizontal="center" vertical="center" wrapText="1"/>
      <protection/>
    </xf>
    <xf numFmtId="0" fontId="6" fillId="12" borderId="13" xfId="53" applyFont="1" applyFill="1" applyBorder="1" applyAlignment="1">
      <alignment horizontal="center" vertical="center" wrapText="1"/>
      <protection/>
    </xf>
    <xf numFmtId="0" fontId="7" fillId="12" borderId="16" xfId="53" applyFont="1" applyFill="1" applyBorder="1" applyAlignment="1">
      <alignment horizontal="center" vertical="center" wrapText="1"/>
      <protection/>
    </xf>
    <xf numFmtId="0" fontId="7" fillId="12" borderId="11" xfId="53" applyFont="1" applyFill="1" applyBorder="1" applyAlignment="1">
      <alignment horizontal="center" vertical="center" wrapText="1"/>
      <protection/>
    </xf>
    <xf numFmtId="164" fontId="7" fillId="12" borderId="11" xfId="53" applyNumberFormat="1" applyFont="1" applyFill="1" applyBorder="1" applyAlignment="1">
      <alignment horizontal="center" vertical="center" wrapText="1"/>
      <protection/>
    </xf>
    <xf numFmtId="0" fontId="7" fillId="12" borderId="13" xfId="53" applyFont="1" applyFill="1" applyBorder="1" applyAlignment="1">
      <alignment horizontal="center" vertical="center" wrapText="1"/>
      <protection/>
    </xf>
    <xf numFmtId="164" fontId="7" fillId="4" borderId="11" xfId="53" applyNumberFormat="1" applyFont="1" applyFill="1" applyBorder="1" applyAlignment="1">
      <alignment horizontal="right" vertical="center" shrinkToFit="1"/>
      <protection/>
    </xf>
    <xf numFmtId="164" fontId="6" fillId="4" borderId="12" xfId="53" applyNumberFormat="1" applyFont="1" applyFill="1" applyBorder="1" applyAlignment="1">
      <alignment horizontal="right" vertical="center" shrinkToFit="1"/>
      <protection/>
    </xf>
    <xf numFmtId="164" fontId="6" fillId="4" borderId="10" xfId="53" applyNumberFormat="1" applyFont="1" applyFill="1" applyBorder="1" applyAlignment="1">
      <alignment horizontal="right" vertical="center" shrinkToFit="1"/>
      <protection/>
    </xf>
    <xf numFmtId="164" fontId="7" fillId="4" borderId="17" xfId="53" applyNumberFormat="1" applyFont="1" applyFill="1" applyBorder="1" applyAlignment="1">
      <alignment horizontal="right" vertical="center" shrinkToFit="1"/>
      <protection/>
    </xf>
    <xf numFmtId="164" fontId="7" fillId="4" borderId="0" xfId="53" applyNumberFormat="1" applyFont="1" applyFill="1" applyAlignment="1">
      <alignment horizontal="right" vertical="center"/>
      <protection/>
    </xf>
    <xf numFmtId="0" fontId="6" fillId="4" borderId="11" xfId="53" applyFont="1" applyFill="1" applyBorder="1" applyAlignment="1">
      <alignment horizontal="center" vertical="center"/>
      <protection/>
    </xf>
    <xf numFmtId="0" fontId="6" fillId="4" borderId="11" xfId="53" applyFont="1" applyFill="1" applyBorder="1" applyAlignment="1">
      <alignment horizontal="left" vertical="center" wrapText="1"/>
      <protection/>
    </xf>
    <xf numFmtId="165" fontId="6" fillId="4" borderId="11" xfId="44" applyNumberFormat="1" applyFont="1" applyFill="1" applyBorder="1" applyAlignment="1">
      <alignment horizontal="right" vertical="center"/>
    </xf>
    <xf numFmtId="3" fontId="6" fillId="4" borderId="11" xfId="53" applyNumberFormat="1" applyFont="1" applyFill="1" applyBorder="1" applyAlignment="1">
      <alignment horizontal="center" vertical="center"/>
      <protection/>
    </xf>
    <xf numFmtId="0" fontId="6" fillId="4" borderId="12" xfId="53" applyFont="1" applyFill="1" applyBorder="1" applyAlignment="1">
      <alignment horizontal="center" vertical="center"/>
      <protection/>
    </xf>
    <xf numFmtId="0" fontId="6" fillId="4" borderId="12" xfId="53" applyFont="1" applyFill="1" applyBorder="1" applyAlignment="1">
      <alignment horizontal="left" vertical="center" wrapText="1"/>
      <protection/>
    </xf>
    <xf numFmtId="165" fontId="6" fillId="4" borderId="12" xfId="44" applyNumberFormat="1" applyFont="1" applyFill="1" applyBorder="1" applyAlignment="1">
      <alignment horizontal="right" vertical="center"/>
    </xf>
    <xf numFmtId="3" fontId="6" fillId="4" borderId="12" xfId="53" applyNumberFormat="1" applyFont="1" applyFill="1" applyBorder="1" applyAlignment="1">
      <alignment horizontal="center" vertical="center"/>
      <protection/>
    </xf>
    <xf numFmtId="0" fontId="6" fillId="4" borderId="10" xfId="53" applyFont="1" applyFill="1" applyBorder="1" applyAlignment="1">
      <alignment horizontal="center" vertical="center"/>
      <protection/>
    </xf>
    <xf numFmtId="0" fontId="6" fillId="4" borderId="10" xfId="53" applyFont="1" applyFill="1" applyBorder="1" applyAlignment="1">
      <alignment horizontal="left" vertical="center" wrapText="1"/>
      <protection/>
    </xf>
    <xf numFmtId="165" fontId="6" fillId="4" borderId="10" xfId="44" applyNumberFormat="1" applyFont="1" applyFill="1" applyBorder="1" applyAlignment="1">
      <alignment horizontal="right" vertical="center"/>
    </xf>
    <xf numFmtId="3" fontId="6" fillId="4" borderId="10" xfId="53" applyNumberFormat="1" applyFont="1" applyFill="1" applyBorder="1" applyAlignment="1">
      <alignment horizontal="center" vertical="center"/>
      <protection/>
    </xf>
    <xf numFmtId="0" fontId="7" fillId="4" borderId="16" xfId="53" applyFont="1" applyFill="1" applyBorder="1" applyAlignment="1">
      <alignment horizontal="center" vertical="center"/>
      <protection/>
    </xf>
    <xf numFmtId="0" fontId="54" fillId="4" borderId="0" xfId="0" applyFont="1" applyFill="1" applyAlignment="1">
      <alignment/>
    </xf>
    <xf numFmtId="0" fontId="6" fillId="4" borderId="18" xfId="53" applyFont="1" applyFill="1" applyBorder="1" applyAlignment="1">
      <alignment horizontal="left" vertical="center" wrapText="1"/>
      <protection/>
    </xf>
    <xf numFmtId="0" fontId="6" fillId="4" borderId="19" xfId="53" applyFont="1" applyFill="1" applyBorder="1" applyAlignment="1">
      <alignment horizontal="left" vertical="center" wrapText="1"/>
      <protection/>
    </xf>
    <xf numFmtId="0" fontId="6" fillId="4" borderId="20" xfId="53" applyFont="1" applyFill="1" applyBorder="1" applyAlignment="1">
      <alignment horizontal="left" vertical="center" wrapText="1"/>
      <protection/>
    </xf>
    <xf numFmtId="0" fontId="6" fillId="4" borderId="0" xfId="53" applyFont="1" applyFill="1" applyBorder="1" applyAlignment="1">
      <alignment horizontal="center" vertical="center" wrapText="1"/>
      <protection/>
    </xf>
    <xf numFmtId="0" fontId="6" fillId="4" borderId="0" xfId="53" applyFont="1" applyFill="1" applyAlignment="1">
      <alignment horizontal="center" vertical="center"/>
      <protection/>
    </xf>
    <xf numFmtId="0" fontId="6" fillId="4" borderId="0" xfId="53" applyFont="1" applyFill="1" applyAlignment="1">
      <alignment horizontal="right" vertical="center"/>
      <protection/>
    </xf>
    <xf numFmtId="0" fontId="6" fillId="4" borderId="0" xfId="53" applyFont="1" applyFill="1" applyAlignment="1">
      <alignment vertical="center"/>
      <protection/>
    </xf>
    <xf numFmtId="0" fontId="6" fillId="4" borderId="21" xfId="53" applyFont="1" applyFill="1" applyBorder="1" applyAlignment="1">
      <alignment horizontal="center" vertical="center"/>
      <protection/>
    </xf>
    <xf numFmtId="0" fontId="6" fillId="4" borderId="21" xfId="53" applyFont="1" applyFill="1" applyBorder="1" applyAlignment="1">
      <alignment horizontal="left" vertical="center" wrapText="1"/>
      <protection/>
    </xf>
    <xf numFmtId="165" fontId="6" fillId="4" borderId="21" xfId="44" applyNumberFormat="1" applyFont="1" applyFill="1" applyBorder="1" applyAlignment="1">
      <alignment horizontal="right" vertical="center"/>
    </xf>
    <xf numFmtId="3" fontId="6" fillId="4" borderId="21" xfId="53" applyNumberFormat="1" applyFont="1" applyFill="1" applyBorder="1" applyAlignment="1">
      <alignment horizontal="center" vertical="center"/>
      <protection/>
    </xf>
    <xf numFmtId="164" fontId="6" fillId="0" borderId="21" xfId="53" applyNumberFormat="1" applyFont="1" applyFill="1" applyBorder="1" applyAlignment="1">
      <alignment horizontal="right" vertical="center" shrinkToFit="1"/>
      <protection/>
    </xf>
    <xf numFmtId="9" fontId="6" fillId="0" borderId="21" xfId="53" applyNumberFormat="1" applyFont="1" applyFill="1" applyBorder="1" applyAlignment="1">
      <alignment horizontal="center" vertical="center" shrinkToFit="1"/>
      <protection/>
    </xf>
    <xf numFmtId="164" fontId="7" fillId="4" borderId="21" xfId="53" applyNumberFormat="1" applyFont="1" applyFill="1" applyBorder="1" applyAlignment="1">
      <alignment horizontal="right" vertical="center" shrinkToFi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6" fillId="0" borderId="22" xfId="53" applyFont="1" applyFill="1" applyBorder="1" applyAlignment="1">
      <alignment horizontal="left" vertical="center" wrapText="1"/>
      <protection/>
    </xf>
    <xf numFmtId="0" fontId="7" fillId="4" borderId="23" xfId="53" applyFont="1" applyFill="1" applyBorder="1" applyAlignment="1">
      <alignment horizontal="center" vertical="center"/>
      <protection/>
    </xf>
    <xf numFmtId="0" fontId="7" fillId="4" borderId="23" xfId="53" applyFont="1" applyFill="1" applyBorder="1" applyAlignment="1">
      <alignment horizontal="center" vertical="center"/>
      <protection/>
    </xf>
    <xf numFmtId="0" fontId="7" fillId="4" borderId="24" xfId="53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4" fillId="0" borderId="0" xfId="0" applyFont="1" applyFill="1" applyAlignment="1">
      <alignment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right" vertical="center"/>
      <protection/>
    </xf>
    <xf numFmtId="164" fontId="7" fillId="0" borderId="0" xfId="53" applyNumberFormat="1" applyFont="1" applyFill="1" applyAlignment="1">
      <alignment horizontal="right" vertical="center"/>
      <protection/>
    </xf>
    <xf numFmtId="0" fontId="6" fillId="0" borderId="0" xfId="53" applyFont="1" applyFill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4" borderId="25" xfId="53" applyFont="1" applyFill="1" applyBorder="1" applyAlignment="1">
      <alignment horizontal="center" vertical="center"/>
      <protection/>
    </xf>
    <xf numFmtId="164" fontId="7" fillId="4" borderId="26" xfId="53" applyNumberFormat="1" applyFont="1" applyFill="1" applyBorder="1" applyAlignment="1">
      <alignment horizontal="right" vertical="center" shrinkToFit="1"/>
      <protection/>
    </xf>
    <xf numFmtId="0" fontId="6" fillId="4" borderId="27" xfId="53" applyFont="1" applyFill="1" applyBorder="1" applyAlignment="1">
      <alignment horizontal="left" vertical="center" wrapText="1"/>
      <protection/>
    </xf>
    <xf numFmtId="0" fontId="6" fillId="4" borderId="28" xfId="53" applyFont="1" applyFill="1" applyBorder="1" applyAlignment="1">
      <alignment horizontal="left" vertical="center" wrapText="1"/>
      <protection/>
    </xf>
    <xf numFmtId="0" fontId="6" fillId="4" borderId="29" xfId="53" applyFont="1" applyFill="1" applyBorder="1" applyAlignment="1">
      <alignment horizontal="left" vertical="center" wrapText="1"/>
      <protection/>
    </xf>
    <xf numFmtId="165" fontId="6" fillId="4" borderId="17" xfId="44" applyNumberFormat="1" applyFont="1" applyFill="1" applyBorder="1" applyAlignment="1">
      <alignment horizontal="right" vertical="center"/>
    </xf>
    <xf numFmtId="3" fontId="6" fillId="4" borderId="17" xfId="53" applyNumberFormat="1" applyFont="1" applyFill="1" applyBorder="1" applyAlignment="1">
      <alignment horizontal="center" vertical="center"/>
      <protection/>
    </xf>
    <xf numFmtId="164" fontId="6" fillId="0" borderId="17" xfId="53" applyNumberFormat="1" applyFont="1" applyFill="1" applyBorder="1" applyAlignment="1">
      <alignment horizontal="right" vertical="center" shrinkToFit="1"/>
      <protection/>
    </xf>
    <xf numFmtId="9" fontId="6" fillId="0" borderId="17" xfId="53" applyNumberFormat="1" applyFont="1" applyFill="1" applyBorder="1" applyAlignment="1">
      <alignment horizontal="center" vertical="center" shrinkToFit="1"/>
      <protection/>
    </xf>
    <xf numFmtId="164" fontId="6" fillId="4" borderId="17" xfId="53" applyNumberFormat="1" applyFont="1" applyFill="1" applyBorder="1" applyAlignment="1">
      <alignment horizontal="right" vertical="center" shrinkToFit="1"/>
      <protection/>
    </xf>
    <xf numFmtId="0" fontId="6" fillId="0" borderId="17" xfId="53" applyFont="1" applyFill="1" applyBorder="1" applyAlignment="1">
      <alignment horizontal="left" vertical="center" wrapText="1"/>
      <protection/>
    </xf>
    <xf numFmtId="0" fontId="6" fillId="0" borderId="30" xfId="53" applyFont="1" applyFill="1" applyBorder="1" applyAlignment="1">
      <alignment horizontal="left" vertical="center" wrapText="1"/>
      <protection/>
    </xf>
    <xf numFmtId="0" fontId="6" fillId="4" borderId="31" xfId="53" applyFont="1" applyFill="1" applyBorder="1" applyAlignment="1">
      <alignment horizontal="center" vertical="center"/>
      <protection/>
    </xf>
    <xf numFmtId="0" fontId="6" fillId="4" borderId="26" xfId="53" applyFont="1" applyFill="1" applyBorder="1" applyAlignment="1">
      <alignment horizontal="left" vertical="center" wrapText="1"/>
      <protection/>
    </xf>
    <xf numFmtId="0" fontId="6" fillId="4" borderId="26" xfId="53" applyFont="1" applyFill="1" applyBorder="1" applyAlignment="1">
      <alignment horizontal="right" vertical="center"/>
      <protection/>
    </xf>
    <xf numFmtId="0" fontId="6" fillId="0" borderId="26" xfId="53" applyFont="1" applyFill="1" applyBorder="1" applyAlignment="1">
      <alignment horizontal="right" vertical="center"/>
      <protection/>
    </xf>
    <xf numFmtId="0" fontId="6" fillId="0" borderId="26" xfId="53" applyFont="1" applyFill="1" applyBorder="1" applyAlignment="1">
      <alignment horizontal="left" vertical="center" wrapText="1"/>
      <protection/>
    </xf>
    <xf numFmtId="0" fontId="6" fillId="4" borderId="11" xfId="53" applyFont="1" applyFill="1" applyBorder="1" applyAlignment="1">
      <alignment horizontal="right" vertical="center"/>
      <protection/>
    </xf>
    <xf numFmtId="0" fontId="6" fillId="0" borderId="11" xfId="53" applyFont="1" applyFill="1" applyBorder="1" applyAlignment="1">
      <alignment horizontal="right" vertical="center"/>
      <protection/>
    </xf>
    <xf numFmtId="0" fontId="6" fillId="4" borderId="17" xfId="5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7" fillId="4" borderId="23" xfId="53" applyFont="1" applyFill="1" applyBorder="1" applyAlignment="1">
      <alignment horizontal="center" vertical="center"/>
      <protection/>
    </xf>
    <xf numFmtId="0" fontId="7" fillId="4" borderId="32" xfId="53" applyFont="1" applyFill="1" applyBorder="1" applyAlignment="1">
      <alignment horizontal="center" vertical="center"/>
      <protection/>
    </xf>
    <xf numFmtId="0" fontId="6" fillId="4" borderId="28" xfId="53" applyFont="1" applyFill="1" applyBorder="1" applyAlignment="1">
      <alignment horizontal="right" vertical="center"/>
      <protection/>
    </xf>
    <xf numFmtId="0" fontId="6" fillId="4" borderId="33" xfId="53" applyFont="1" applyFill="1" applyBorder="1" applyAlignment="1">
      <alignment horizontal="right" vertical="center"/>
      <protection/>
    </xf>
    <xf numFmtId="0" fontId="7" fillId="4" borderId="34" xfId="53" applyFont="1" applyFill="1" applyBorder="1" applyAlignment="1">
      <alignment horizontal="center" vertical="center"/>
      <protection/>
    </xf>
    <xf numFmtId="0" fontId="6" fillId="4" borderId="19" xfId="53" applyFont="1" applyFill="1" applyBorder="1" applyAlignment="1">
      <alignment horizontal="right" vertical="center"/>
      <protection/>
    </xf>
    <xf numFmtId="0" fontId="6" fillId="4" borderId="35" xfId="53" applyFont="1" applyFill="1" applyBorder="1" applyAlignment="1">
      <alignment horizontal="right" vertical="center"/>
      <protection/>
    </xf>
    <xf numFmtId="0" fontId="7" fillId="4" borderId="36" xfId="53" applyFont="1" applyFill="1" applyBorder="1" applyAlignment="1">
      <alignment horizontal="center" vertical="center"/>
      <protection/>
    </xf>
    <xf numFmtId="0" fontId="6" fillId="4" borderId="37" xfId="53" applyFont="1" applyFill="1" applyBorder="1" applyAlignment="1">
      <alignment horizontal="right" vertical="center"/>
      <protection/>
    </xf>
    <xf numFmtId="0" fontId="6" fillId="4" borderId="38" xfId="53" applyFont="1" applyFill="1" applyBorder="1" applyAlignment="1">
      <alignment horizontal="right" vertical="center"/>
      <protection/>
    </xf>
    <xf numFmtId="0" fontId="6" fillId="4" borderId="39" xfId="53" applyFont="1" applyFill="1" applyBorder="1" applyAlignment="1">
      <alignment horizontal="right" vertical="center"/>
      <protection/>
    </xf>
    <xf numFmtId="0" fontId="7" fillId="4" borderId="24" xfId="53" applyFont="1" applyFill="1" applyBorder="1" applyAlignment="1">
      <alignment horizontal="center" vertical="center"/>
      <protection/>
    </xf>
    <xf numFmtId="0" fontId="7" fillId="4" borderId="25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40" xfId="53" applyFont="1" applyBorder="1" applyAlignment="1">
      <alignment horizontal="center" vertical="center"/>
      <protection/>
    </xf>
    <xf numFmtId="0" fontId="3" fillId="0" borderId="0" xfId="53" applyNumberFormat="1" applyFont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05"/>
  <sheetViews>
    <sheetView tabSelected="1" view="pageBreakPreview" zoomScale="80" zoomScaleSheetLayoutView="80" zoomScalePageLayoutView="0" workbookViewId="0" topLeftCell="A13">
      <pane ySplit="2" topLeftCell="A87" activePane="bottomLeft" state="frozen"/>
      <selection pane="topLeft" activeCell="A13" sqref="A13"/>
      <selection pane="bottomLeft" activeCell="C89" sqref="C89"/>
    </sheetView>
  </sheetViews>
  <sheetFormatPr defaultColWidth="9.140625" defaultRowHeight="15"/>
  <cols>
    <col min="1" max="1" width="5.8515625" style="0" bestFit="1" customWidth="1"/>
    <col min="2" max="2" width="6.140625" style="0" customWidth="1"/>
    <col min="3" max="3" width="39.421875" style="0" customWidth="1"/>
    <col min="4" max="4" width="6.8515625" style="0" bestFit="1" customWidth="1"/>
    <col min="5" max="5" width="3.28125" style="0" bestFit="1" customWidth="1"/>
    <col min="6" max="6" width="10.140625" style="0" bestFit="1" customWidth="1"/>
    <col min="7" max="7" width="6.421875" style="0" customWidth="1"/>
    <col min="8" max="8" width="12.00390625" style="0" customWidth="1"/>
    <col min="9" max="9" width="13.140625" style="0" customWidth="1"/>
    <col min="10" max="10" width="11.57421875" style="0" customWidth="1"/>
    <col min="11" max="11" width="13.421875" style="0" customWidth="1"/>
    <col min="12" max="12" width="9.7109375" style="0" customWidth="1"/>
    <col min="14" max="244" width="9.140625" style="14" customWidth="1"/>
  </cols>
  <sheetData>
    <row r="1" spans="2:240" ht="15">
      <c r="B1" s="131"/>
      <c r="C1" s="131"/>
      <c r="D1" s="3"/>
      <c r="E1" s="3"/>
      <c r="F1" s="2"/>
      <c r="G1" s="2"/>
      <c r="H1" s="2"/>
      <c r="I1" s="2"/>
      <c r="J1" s="2"/>
      <c r="K1" s="3"/>
      <c r="L1" s="3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2:240" ht="15">
      <c r="B2" s="132" t="s">
        <v>0</v>
      </c>
      <c r="C2" s="132"/>
      <c r="D2" s="3"/>
      <c r="E2" s="3"/>
      <c r="F2" s="2"/>
      <c r="G2" s="2"/>
      <c r="H2" s="2"/>
      <c r="I2" s="2"/>
      <c r="J2" s="2"/>
      <c r="K2" s="3"/>
      <c r="L2" s="3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</row>
    <row r="3" spans="2:240" ht="15">
      <c r="B3" s="2"/>
      <c r="C3" s="2"/>
      <c r="D3" s="3"/>
      <c r="E3" s="3"/>
      <c r="F3" s="2"/>
      <c r="G3" s="3"/>
      <c r="H3" s="4" t="s">
        <v>17</v>
      </c>
      <c r="I3" s="3"/>
      <c r="J3" s="3"/>
      <c r="K3" s="2"/>
      <c r="L3" s="2"/>
      <c r="M3" s="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</row>
    <row r="4" spans="2:240" ht="15">
      <c r="B4" s="2"/>
      <c r="C4" s="2"/>
      <c r="D4" s="3"/>
      <c r="E4" s="3"/>
      <c r="F4" s="2"/>
      <c r="G4" s="3"/>
      <c r="H4" s="2"/>
      <c r="I4" s="5" t="s">
        <v>1</v>
      </c>
      <c r="J4" s="3"/>
      <c r="K4" s="2"/>
      <c r="L4" s="2"/>
      <c r="M4" s="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</row>
    <row r="5" spans="2:240" ht="15">
      <c r="B5" s="2"/>
      <c r="C5" s="2"/>
      <c r="D5" s="3"/>
      <c r="E5" s="3"/>
      <c r="F5" s="2"/>
      <c r="G5" s="3"/>
      <c r="H5" s="2"/>
      <c r="I5" s="5" t="s">
        <v>2</v>
      </c>
      <c r="J5" s="3"/>
      <c r="K5" s="2"/>
      <c r="L5" s="2"/>
      <c r="M5" s="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</row>
    <row r="6" spans="2:240" ht="15">
      <c r="B6" s="2"/>
      <c r="C6" s="2"/>
      <c r="D6" s="3"/>
      <c r="E6" s="3"/>
      <c r="F6" s="2"/>
      <c r="G6" s="3"/>
      <c r="H6" s="2"/>
      <c r="I6" s="5" t="s">
        <v>3</v>
      </c>
      <c r="J6" s="3"/>
      <c r="K6" s="2"/>
      <c r="L6" s="2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</row>
    <row r="7" spans="2:240" ht="15">
      <c r="B7" s="2"/>
      <c r="C7" s="2"/>
      <c r="D7" s="3"/>
      <c r="E7" s="3"/>
      <c r="F7" s="2"/>
      <c r="G7" s="3"/>
      <c r="H7" s="2"/>
      <c r="I7" s="5" t="s">
        <v>4</v>
      </c>
      <c r="J7" s="3"/>
      <c r="K7" s="2"/>
      <c r="L7" s="2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</row>
    <row r="8" spans="2:240" ht="15">
      <c r="B8" s="2"/>
      <c r="C8" s="2"/>
      <c r="D8" s="3"/>
      <c r="E8" s="3"/>
      <c r="F8" s="2"/>
      <c r="G8" s="3"/>
      <c r="H8" s="2"/>
      <c r="I8" s="5"/>
      <c r="J8" s="3"/>
      <c r="K8" s="2"/>
      <c r="L8" s="2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0" ht="15" customHeight="1">
      <c r="A9" s="133" t="s">
        <v>37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</row>
    <row r="10" spans="1:240" ht="22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</row>
    <row r="12" spans="1:240" ht="21.75" thickBot="1">
      <c r="A12" s="13"/>
      <c r="B12" s="20" t="s">
        <v>38</v>
      </c>
      <c r="C12" s="8"/>
      <c r="D12" s="6"/>
      <c r="E12" s="6"/>
      <c r="F12" s="7"/>
      <c r="G12" s="7"/>
      <c r="H12" s="7"/>
      <c r="I12" s="7"/>
      <c r="J12" s="7"/>
      <c r="K12" s="1"/>
      <c r="L12" s="1"/>
      <c r="M12" s="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</row>
    <row r="13" spans="1:240" ht="49.5" customHeight="1" thickBot="1">
      <c r="A13" s="31" t="s">
        <v>5</v>
      </c>
      <c r="B13" s="32" t="s">
        <v>15</v>
      </c>
      <c r="C13" s="32" t="s">
        <v>6</v>
      </c>
      <c r="D13" s="32" t="s">
        <v>42</v>
      </c>
      <c r="E13" s="32" t="s">
        <v>7</v>
      </c>
      <c r="F13" s="33" t="s">
        <v>8</v>
      </c>
      <c r="G13" s="32" t="s">
        <v>18</v>
      </c>
      <c r="H13" s="32" t="s">
        <v>9</v>
      </c>
      <c r="I13" s="32" t="s">
        <v>10</v>
      </c>
      <c r="J13" s="32" t="s">
        <v>11</v>
      </c>
      <c r="K13" s="32" t="s">
        <v>12</v>
      </c>
      <c r="L13" s="32" t="s">
        <v>13</v>
      </c>
      <c r="M13" s="34" t="s">
        <v>14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</row>
    <row r="14" spans="1:240" ht="18.75" customHeight="1" thickBot="1">
      <c r="A14" s="35" t="s">
        <v>16</v>
      </c>
      <c r="B14" s="36" t="s">
        <v>25</v>
      </c>
      <c r="C14" s="36" t="s">
        <v>25</v>
      </c>
      <c r="D14" s="36" t="s">
        <v>26</v>
      </c>
      <c r="E14" s="36" t="s">
        <v>27</v>
      </c>
      <c r="F14" s="37" t="s">
        <v>28</v>
      </c>
      <c r="G14" s="36" t="s">
        <v>29</v>
      </c>
      <c r="H14" s="36" t="s">
        <v>34</v>
      </c>
      <c r="I14" s="36" t="s">
        <v>35</v>
      </c>
      <c r="J14" s="36" t="s">
        <v>30</v>
      </c>
      <c r="K14" s="36" t="s">
        <v>31</v>
      </c>
      <c r="L14" s="36" t="s">
        <v>32</v>
      </c>
      <c r="M14" s="38" t="s">
        <v>33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</row>
    <row r="15" spans="1:240" ht="23.25" customHeight="1" thickBot="1">
      <c r="A15" s="118">
        <v>1</v>
      </c>
      <c r="B15" s="44">
        <v>1</v>
      </c>
      <c r="C15" s="45" t="s">
        <v>39</v>
      </c>
      <c r="D15" s="46">
        <v>10</v>
      </c>
      <c r="E15" s="47" t="s">
        <v>41</v>
      </c>
      <c r="F15" s="21"/>
      <c r="G15" s="22"/>
      <c r="H15" s="39">
        <f>IF(OR(D15="",F15=""),"",D15*F15)</f>
      </c>
      <c r="I15" s="39">
        <f>IF(OR(G15="",H15=""),"",G15*H15+H15)</f>
      </c>
      <c r="J15" s="25"/>
      <c r="K15" s="25"/>
      <c r="L15" s="25"/>
      <c r="M15" s="2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</row>
    <row r="16" spans="1:240" ht="23.25" customHeight="1" thickBot="1">
      <c r="A16" s="119"/>
      <c r="B16" s="44">
        <v>2</v>
      </c>
      <c r="C16" s="45" t="s">
        <v>40</v>
      </c>
      <c r="D16" s="46">
        <v>5</v>
      </c>
      <c r="E16" s="47" t="s">
        <v>41</v>
      </c>
      <c r="F16" s="21"/>
      <c r="G16" s="22"/>
      <c r="H16" s="39">
        <f>IF(OR(D16="",F16=""),"",D16*F16)</f>
      </c>
      <c r="I16" s="39">
        <f>IF(OR(G16="",H16=""),"",G16*H16+H16)</f>
      </c>
      <c r="J16" s="25"/>
      <c r="K16" s="25"/>
      <c r="L16" s="25"/>
      <c r="M16" s="2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</row>
    <row r="17" spans="1:240" ht="15.75" thickBot="1">
      <c r="A17" s="125"/>
      <c r="B17" s="126" t="s">
        <v>43</v>
      </c>
      <c r="C17" s="127"/>
      <c r="D17" s="127"/>
      <c r="E17" s="127"/>
      <c r="F17" s="127"/>
      <c r="G17" s="128"/>
      <c r="H17" s="39">
        <f>IF(OR(H15="",H16=""),"",SUM(H15:H16))</f>
      </c>
      <c r="I17" s="39">
        <f>IF(OR(I15="",I16=""),"",SUM(I15:I16))</f>
      </c>
      <c r="J17" s="25"/>
      <c r="K17" s="25"/>
      <c r="L17" s="25"/>
      <c r="M17" s="2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</row>
    <row r="18" spans="1:244" s="12" customFormat="1" ht="36.75" customHeight="1" thickBot="1">
      <c r="A18" s="118">
        <v>2</v>
      </c>
      <c r="B18" s="44">
        <v>1</v>
      </c>
      <c r="C18" s="45" t="s">
        <v>44</v>
      </c>
      <c r="D18" s="46">
        <v>20</v>
      </c>
      <c r="E18" s="47" t="s">
        <v>19</v>
      </c>
      <c r="F18" s="21"/>
      <c r="G18" s="22"/>
      <c r="H18" s="39">
        <f aca="true" t="shared" si="0" ref="H18:H91">IF(OR(D18="",F18=""),"",D18*F18)</f>
      </c>
      <c r="I18" s="39">
        <f aca="true" t="shared" si="1" ref="I18:I91">IF(OR(G18="",H18=""),"",G18*H18+H18)</f>
      </c>
      <c r="J18" s="25"/>
      <c r="K18" s="25"/>
      <c r="L18" s="25"/>
      <c r="M18" s="2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6"/>
      <c r="IH18" s="16"/>
      <c r="II18" s="16"/>
      <c r="IJ18" s="16"/>
    </row>
    <row r="19" spans="1:244" s="12" customFormat="1" ht="36.75" customHeight="1" thickBot="1">
      <c r="A19" s="119"/>
      <c r="B19" s="44">
        <v>2</v>
      </c>
      <c r="C19" s="45" t="s">
        <v>45</v>
      </c>
      <c r="D19" s="46">
        <v>40</v>
      </c>
      <c r="E19" s="47" t="s">
        <v>19</v>
      </c>
      <c r="F19" s="21"/>
      <c r="G19" s="22"/>
      <c r="H19" s="39">
        <f t="shared" si="0"/>
      </c>
      <c r="I19" s="39">
        <f t="shared" si="1"/>
      </c>
      <c r="J19" s="25"/>
      <c r="K19" s="25"/>
      <c r="L19" s="25"/>
      <c r="M19" s="2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6"/>
      <c r="IH19" s="16"/>
      <c r="II19" s="16"/>
      <c r="IJ19" s="16"/>
    </row>
    <row r="20" spans="1:244" s="12" customFormat="1" ht="36.75" customHeight="1" thickBot="1">
      <c r="A20" s="119"/>
      <c r="B20" s="44">
        <v>3</v>
      </c>
      <c r="C20" s="45" t="s">
        <v>46</v>
      </c>
      <c r="D20" s="46">
        <v>20</v>
      </c>
      <c r="E20" s="47" t="s">
        <v>19</v>
      </c>
      <c r="F20" s="21"/>
      <c r="G20" s="22"/>
      <c r="H20" s="39">
        <f t="shared" si="0"/>
      </c>
      <c r="I20" s="39">
        <f t="shared" si="1"/>
      </c>
      <c r="J20" s="25"/>
      <c r="K20" s="25"/>
      <c r="L20" s="25"/>
      <c r="M20" s="2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6"/>
      <c r="IH20" s="16"/>
      <c r="II20" s="16"/>
      <c r="IJ20" s="16"/>
    </row>
    <row r="21" spans="1:244" s="12" customFormat="1" ht="15.75" thickBot="1">
      <c r="A21" s="125"/>
      <c r="B21" s="126" t="s">
        <v>47</v>
      </c>
      <c r="C21" s="127"/>
      <c r="D21" s="127"/>
      <c r="E21" s="127"/>
      <c r="F21" s="127"/>
      <c r="G21" s="128"/>
      <c r="H21" s="39">
        <f>IF(OR(H18="",H19="",H20=""),"",SUM(H18:H20))</f>
      </c>
      <c r="I21" s="39">
        <f>IF(OR(I18="",I19="",I20=""),"",SUM(I18:I20))</f>
      </c>
      <c r="J21" s="25"/>
      <c r="K21" s="25"/>
      <c r="L21" s="25"/>
      <c r="M21" s="2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6"/>
      <c r="IH21" s="16"/>
      <c r="II21" s="16"/>
      <c r="IJ21" s="16"/>
    </row>
    <row r="22" spans="1:244" s="12" customFormat="1" ht="46.5" customHeight="1" thickBot="1">
      <c r="A22" s="118">
        <v>3</v>
      </c>
      <c r="B22" s="44">
        <v>1</v>
      </c>
      <c r="C22" s="45" t="s">
        <v>48</v>
      </c>
      <c r="D22" s="46">
        <v>5</v>
      </c>
      <c r="E22" s="47" t="s">
        <v>19</v>
      </c>
      <c r="F22" s="21"/>
      <c r="G22" s="22"/>
      <c r="H22" s="39">
        <f t="shared" si="0"/>
      </c>
      <c r="I22" s="39">
        <f t="shared" si="1"/>
      </c>
      <c r="J22" s="25"/>
      <c r="K22" s="25"/>
      <c r="L22" s="25"/>
      <c r="M22" s="2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6"/>
      <c r="IH22" s="16"/>
      <c r="II22" s="16"/>
      <c r="IJ22" s="16"/>
    </row>
    <row r="23" spans="1:244" s="12" customFormat="1" ht="46.5" customHeight="1" thickBot="1">
      <c r="A23" s="119"/>
      <c r="B23" s="65">
        <v>2</v>
      </c>
      <c r="C23" s="66" t="s">
        <v>49</v>
      </c>
      <c r="D23" s="67">
        <v>5</v>
      </c>
      <c r="E23" s="68" t="s">
        <v>19</v>
      </c>
      <c r="F23" s="69"/>
      <c r="G23" s="70"/>
      <c r="H23" s="71">
        <f>IF(OR(D23="",F23=""),"",D23*F23)</f>
      </c>
      <c r="I23" s="71">
        <f>IF(OR(G23="",H23=""),"",G23*H23+H23)</f>
      </c>
      <c r="J23" s="72"/>
      <c r="K23" s="72"/>
      <c r="L23" s="72"/>
      <c r="M23" s="7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6"/>
      <c r="IH23" s="16"/>
      <c r="II23" s="16"/>
      <c r="IJ23" s="16"/>
    </row>
    <row r="24" spans="1:244" s="12" customFormat="1" ht="46.5" customHeight="1" thickBot="1">
      <c r="A24" s="119"/>
      <c r="B24" s="65">
        <v>3</v>
      </c>
      <c r="C24" s="66" t="s">
        <v>50</v>
      </c>
      <c r="D24" s="67">
        <v>5</v>
      </c>
      <c r="E24" s="68" t="s">
        <v>19</v>
      </c>
      <c r="F24" s="69"/>
      <c r="G24" s="70"/>
      <c r="H24" s="71">
        <f>IF(OR(D24="",F24=""),"",D24*F24)</f>
      </c>
      <c r="I24" s="71">
        <f>IF(OR(G24="",H24=""),"",G24*H24+H24)</f>
      </c>
      <c r="J24" s="72"/>
      <c r="K24" s="72"/>
      <c r="L24" s="72"/>
      <c r="M24" s="7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6"/>
      <c r="IH24" s="16"/>
      <c r="II24" s="16"/>
      <c r="IJ24" s="16"/>
    </row>
    <row r="25" spans="1:244" s="12" customFormat="1" ht="46.5" customHeight="1" thickBot="1">
      <c r="A25" s="119"/>
      <c r="B25" s="65">
        <v>4</v>
      </c>
      <c r="C25" s="66" t="s">
        <v>51</v>
      </c>
      <c r="D25" s="67">
        <v>5</v>
      </c>
      <c r="E25" s="68" t="s">
        <v>19</v>
      </c>
      <c r="F25" s="69"/>
      <c r="G25" s="70"/>
      <c r="H25" s="71">
        <f>IF(OR(D25="",F25=""),"",D25*F25)</f>
      </c>
      <c r="I25" s="71">
        <f>IF(OR(G25="",H25=""),"",G25*H25+H25)</f>
      </c>
      <c r="J25" s="72"/>
      <c r="K25" s="72"/>
      <c r="L25" s="72"/>
      <c r="M25" s="7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6"/>
      <c r="IH25" s="16"/>
      <c r="II25" s="16"/>
      <c r="IJ25" s="16"/>
    </row>
    <row r="26" spans="1:244" s="12" customFormat="1" ht="46.5" customHeight="1" thickBot="1">
      <c r="A26" s="119"/>
      <c r="B26" s="65">
        <v>5</v>
      </c>
      <c r="C26" s="66" t="s">
        <v>52</v>
      </c>
      <c r="D26" s="67">
        <v>5</v>
      </c>
      <c r="E26" s="68" t="s">
        <v>19</v>
      </c>
      <c r="F26" s="69"/>
      <c r="G26" s="70"/>
      <c r="H26" s="71">
        <f>IF(OR(D26="",F26=""),"",D26*F26)</f>
      </c>
      <c r="I26" s="71">
        <f>IF(OR(G26="",H26=""),"",G26*H26+H26)</f>
      </c>
      <c r="J26" s="72"/>
      <c r="K26" s="72"/>
      <c r="L26" s="72"/>
      <c r="M26" s="7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6"/>
      <c r="IH26" s="16"/>
      <c r="II26" s="16"/>
      <c r="IJ26" s="16"/>
    </row>
    <row r="27" spans="1:244" s="12" customFormat="1" ht="15.75" thickBot="1">
      <c r="A27" s="119"/>
      <c r="B27" s="65">
        <v>6</v>
      </c>
      <c r="C27" s="66" t="s">
        <v>53</v>
      </c>
      <c r="D27" s="67">
        <v>50</v>
      </c>
      <c r="E27" s="68" t="s">
        <v>19</v>
      </c>
      <c r="F27" s="69"/>
      <c r="G27" s="70"/>
      <c r="H27" s="71">
        <f>IF(OR(D27="",F27=""),"",D27*F27)</f>
      </c>
      <c r="I27" s="71">
        <f>IF(OR(G27="",H27=""),"",G27*H27+H27)</f>
      </c>
      <c r="J27" s="72"/>
      <c r="K27" s="72"/>
      <c r="L27" s="72"/>
      <c r="M27" s="7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6"/>
      <c r="IH27" s="16"/>
      <c r="II27" s="16"/>
      <c r="IJ27" s="16"/>
    </row>
    <row r="28" spans="1:244" s="12" customFormat="1" ht="15.75" thickBot="1">
      <c r="A28" s="125"/>
      <c r="B28" s="126" t="s">
        <v>54</v>
      </c>
      <c r="C28" s="127"/>
      <c r="D28" s="127"/>
      <c r="E28" s="127"/>
      <c r="F28" s="127"/>
      <c r="G28" s="128"/>
      <c r="H28" s="71">
        <f>IF(OR(H22="",H23="",H24="",H25="",H26="",H27=""),"",SUM(H22:H27))</f>
      </c>
      <c r="I28" s="71">
        <f>IF(OR(I22="",I23="",I24="",I25="",I26="",I27=""),"",SUM(I22:I27))</f>
      </c>
      <c r="J28" s="72"/>
      <c r="K28" s="72"/>
      <c r="L28" s="72"/>
      <c r="M28" s="7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6"/>
      <c r="IH28" s="16"/>
      <c r="II28" s="16"/>
      <c r="IJ28" s="16"/>
    </row>
    <row r="29" spans="1:244" s="12" customFormat="1" ht="33.75">
      <c r="A29" s="129">
        <v>4</v>
      </c>
      <c r="B29" s="48">
        <v>1</v>
      </c>
      <c r="C29" s="49" t="s">
        <v>91</v>
      </c>
      <c r="D29" s="50">
        <v>20</v>
      </c>
      <c r="E29" s="51" t="s">
        <v>41</v>
      </c>
      <c r="F29" s="23"/>
      <c r="G29" s="24"/>
      <c r="H29" s="40">
        <f t="shared" si="0"/>
      </c>
      <c r="I29" s="40">
        <f t="shared" si="1"/>
      </c>
      <c r="J29" s="27"/>
      <c r="K29" s="27"/>
      <c r="L29" s="27"/>
      <c r="M29" s="2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6"/>
      <c r="IH29" s="16"/>
      <c r="II29" s="16"/>
      <c r="IJ29" s="16"/>
    </row>
    <row r="30" spans="1:244" s="12" customFormat="1" ht="33.75">
      <c r="A30" s="130"/>
      <c r="B30" s="52">
        <v>2</v>
      </c>
      <c r="C30" s="53" t="s">
        <v>92</v>
      </c>
      <c r="D30" s="54">
        <v>20</v>
      </c>
      <c r="E30" s="55" t="s">
        <v>41</v>
      </c>
      <c r="F30" s="18"/>
      <c r="G30" s="19"/>
      <c r="H30" s="41">
        <f t="shared" si="0"/>
      </c>
      <c r="I30" s="41">
        <f t="shared" si="1"/>
      </c>
      <c r="J30" s="29"/>
      <c r="K30" s="29"/>
      <c r="L30" s="29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6"/>
      <c r="IH30" s="16"/>
      <c r="II30" s="16"/>
      <c r="IJ30" s="16"/>
    </row>
    <row r="31" spans="1:244" s="12" customFormat="1" ht="15.75" thickBot="1">
      <c r="A31" s="122"/>
      <c r="B31" s="123" t="s">
        <v>20</v>
      </c>
      <c r="C31" s="123"/>
      <c r="D31" s="123"/>
      <c r="E31" s="123"/>
      <c r="F31" s="123"/>
      <c r="G31" s="124"/>
      <c r="H31" s="42">
        <f>IF(OR(H29="",H30=""),"",SUM(H29:H30))</f>
      </c>
      <c r="I31" s="42">
        <f>IF(OR(I29="",I30=""),"",SUM(I29:I30))</f>
      </c>
      <c r="J31" s="58"/>
      <c r="K31" s="59"/>
      <c r="L31" s="59"/>
      <c r="M31" s="6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6"/>
      <c r="IH31" s="16"/>
      <c r="II31" s="16"/>
      <c r="IJ31" s="16"/>
    </row>
    <row r="32" spans="1:244" s="12" customFormat="1" ht="36.75" customHeight="1" thickBot="1">
      <c r="A32" s="118">
        <v>5</v>
      </c>
      <c r="B32" s="44">
        <v>1</v>
      </c>
      <c r="C32" s="45" t="s">
        <v>55</v>
      </c>
      <c r="D32" s="46">
        <v>100</v>
      </c>
      <c r="E32" s="47" t="s">
        <v>19</v>
      </c>
      <c r="F32" s="21"/>
      <c r="G32" s="22"/>
      <c r="H32" s="39">
        <f t="shared" si="0"/>
      </c>
      <c r="I32" s="39">
        <f t="shared" si="1"/>
      </c>
      <c r="J32" s="25"/>
      <c r="K32" s="25"/>
      <c r="L32" s="25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6"/>
      <c r="IH32" s="16"/>
      <c r="II32" s="16"/>
      <c r="IJ32" s="16"/>
    </row>
    <row r="33" spans="1:244" s="12" customFormat="1" ht="26.25" customHeight="1" thickBot="1">
      <c r="A33" s="119"/>
      <c r="B33" s="44">
        <v>2</v>
      </c>
      <c r="C33" s="45" t="s">
        <v>56</v>
      </c>
      <c r="D33" s="46">
        <v>100</v>
      </c>
      <c r="E33" s="47" t="s">
        <v>19</v>
      </c>
      <c r="F33" s="21"/>
      <c r="G33" s="22"/>
      <c r="H33" s="39">
        <f t="shared" si="0"/>
      </c>
      <c r="I33" s="39">
        <f t="shared" si="1"/>
      </c>
      <c r="J33" s="25"/>
      <c r="K33" s="25"/>
      <c r="L33" s="25"/>
      <c r="M33" s="2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6"/>
      <c r="IH33" s="16"/>
      <c r="II33" s="16"/>
      <c r="IJ33" s="16"/>
    </row>
    <row r="34" spans="1:244" s="12" customFormat="1" ht="39.75" customHeight="1" thickBot="1">
      <c r="A34" s="119"/>
      <c r="B34" s="44">
        <v>3</v>
      </c>
      <c r="C34" s="45" t="s">
        <v>57</v>
      </c>
      <c r="D34" s="46">
        <v>200</v>
      </c>
      <c r="E34" s="47" t="s">
        <v>19</v>
      </c>
      <c r="F34" s="21"/>
      <c r="G34" s="22"/>
      <c r="H34" s="39">
        <f t="shared" si="0"/>
      </c>
      <c r="I34" s="39">
        <f t="shared" si="1"/>
      </c>
      <c r="J34" s="25"/>
      <c r="K34" s="25"/>
      <c r="L34" s="25"/>
      <c r="M34" s="26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6"/>
      <c r="IH34" s="16"/>
      <c r="II34" s="16"/>
      <c r="IJ34" s="16"/>
    </row>
    <row r="35" spans="1:244" s="12" customFormat="1" ht="15.75" thickBot="1">
      <c r="A35" s="125"/>
      <c r="B35" s="126" t="s">
        <v>58</v>
      </c>
      <c r="C35" s="127"/>
      <c r="D35" s="127"/>
      <c r="E35" s="127"/>
      <c r="F35" s="127"/>
      <c r="G35" s="128"/>
      <c r="H35" s="39">
        <f>IF(OR(H32="",H33="",H34=""),"",SUM(H32:H34))</f>
      </c>
      <c r="I35" s="39">
        <f>IF(OR(I32="",I33="",I34=""),"",SUM(I32:I34))</f>
      </c>
      <c r="J35" s="25"/>
      <c r="K35" s="25"/>
      <c r="L35" s="25"/>
      <c r="M35" s="2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6"/>
      <c r="IH35" s="16"/>
      <c r="II35" s="16"/>
      <c r="IJ35" s="16"/>
    </row>
    <row r="36" spans="1:244" s="12" customFormat="1" ht="29.25" customHeight="1" thickBot="1">
      <c r="A36" s="56">
        <v>6</v>
      </c>
      <c r="B36" s="44">
        <v>1</v>
      </c>
      <c r="C36" s="45" t="s">
        <v>59</v>
      </c>
      <c r="D36" s="46">
        <v>200</v>
      </c>
      <c r="E36" s="47" t="s">
        <v>19</v>
      </c>
      <c r="F36" s="21"/>
      <c r="G36" s="22"/>
      <c r="H36" s="39">
        <f t="shared" si="0"/>
      </c>
      <c r="I36" s="39">
        <f t="shared" si="1"/>
      </c>
      <c r="J36" s="25"/>
      <c r="K36" s="25"/>
      <c r="L36" s="25"/>
      <c r="M36" s="26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6"/>
      <c r="IH36" s="16"/>
      <c r="II36" s="16"/>
      <c r="IJ36" s="16"/>
    </row>
    <row r="37" spans="1:244" s="12" customFormat="1" ht="29.25" customHeight="1" thickBot="1">
      <c r="A37" s="56">
        <v>7</v>
      </c>
      <c r="B37" s="44">
        <v>1</v>
      </c>
      <c r="C37" s="45" t="s">
        <v>60</v>
      </c>
      <c r="D37" s="46">
        <v>250</v>
      </c>
      <c r="E37" s="47" t="s">
        <v>19</v>
      </c>
      <c r="F37" s="21"/>
      <c r="G37" s="22"/>
      <c r="H37" s="39">
        <f t="shared" si="0"/>
      </c>
      <c r="I37" s="39">
        <f t="shared" si="1"/>
      </c>
      <c r="J37" s="25"/>
      <c r="K37" s="25"/>
      <c r="L37" s="25"/>
      <c r="M37" s="2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6"/>
      <c r="IH37" s="16"/>
      <c r="II37" s="16"/>
      <c r="IJ37" s="16"/>
    </row>
    <row r="38" spans="1:244" s="12" customFormat="1" ht="74.25" customHeight="1" thickBot="1">
      <c r="A38" s="118">
        <v>8</v>
      </c>
      <c r="B38" s="44">
        <v>1</v>
      </c>
      <c r="C38" s="45" t="s">
        <v>115</v>
      </c>
      <c r="D38" s="46">
        <v>300</v>
      </c>
      <c r="E38" s="47" t="s">
        <v>19</v>
      </c>
      <c r="F38" s="21"/>
      <c r="G38" s="22"/>
      <c r="H38" s="39">
        <f t="shared" si="0"/>
      </c>
      <c r="I38" s="39">
        <f t="shared" si="1"/>
      </c>
      <c r="J38" s="25"/>
      <c r="K38" s="25"/>
      <c r="L38" s="25"/>
      <c r="M38" s="26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6"/>
      <c r="IH38" s="16"/>
      <c r="II38" s="16"/>
      <c r="IJ38" s="16"/>
    </row>
    <row r="39" spans="1:244" s="12" customFormat="1" ht="74.25" customHeight="1" thickBot="1">
      <c r="A39" s="119"/>
      <c r="B39" s="65">
        <v>2</v>
      </c>
      <c r="C39" s="45" t="s">
        <v>116</v>
      </c>
      <c r="D39" s="67">
        <v>300</v>
      </c>
      <c r="E39" s="68" t="s">
        <v>19</v>
      </c>
      <c r="F39" s="69"/>
      <c r="G39" s="70"/>
      <c r="H39" s="71">
        <f t="shared" si="0"/>
      </c>
      <c r="I39" s="71">
        <f t="shared" si="1"/>
      </c>
      <c r="J39" s="72"/>
      <c r="K39" s="72"/>
      <c r="L39" s="72"/>
      <c r="M39" s="73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6"/>
      <c r="IH39" s="16"/>
      <c r="II39" s="16"/>
      <c r="IJ39" s="16"/>
    </row>
    <row r="40" spans="1:244" s="12" customFormat="1" ht="74.25" customHeight="1" thickBot="1">
      <c r="A40" s="119"/>
      <c r="B40" s="65">
        <v>3</v>
      </c>
      <c r="C40" s="45" t="s">
        <v>117</v>
      </c>
      <c r="D40" s="67">
        <v>300</v>
      </c>
      <c r="E40" s="68" t="s">
        <v>19</v>
      </c>
      <c r="F40" s="69"/>
      <c r="G40" s="70"/>
      <c r="H40" s="71">
        <f t="shared" si="0"/>
      </c>
      <c r="I40" s="71">
        <f t="shared" si="1"/>
      </c>
      <c r="J40" s="72"/>
      <c r="K40" s="72"/>
      <c r="L40" s="72"/>
      <c r="M40" s="73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6"/>
      <c r="IH40" s="16"/>
      <c r="II40" s="16"/>
      <c r="IJ40" s="16"/>
    </row>
    <row r="41" spans="1:244" s="12" customFormat="1" ht="74.25" customHeight="1" thickBot="1">
      <c r="A41" s="119"/>
      <c r="B41" s="65">
        <v>4</v>
      </c>
      <c r="C41" s="45" t="s">
        <v>118</v>
      </c>
      <c r="D41" s="67">
        <v>300</v>
      </c>
      <c r="E41" s="68" t="s">
        <v>19</v>
      </c>
      <c r="F41" s="69"/>
      <c r="G41" s="70"/>
      <c r="H41" s="71">
        <f t="shared" si="0"/>
      </c>
      <c r="I41" s="71">
        <f t="shared" si="1"/>
      </c>
      <c r="J41" s="72"/>
      <c r="K41" s="72"/>
      <c r="L41" s="72"/>
      <c r="M41" s="73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6"/>
      <c r="IH41" s="16"/>
      <c r="II41" s="16"/>
      <c r="IJ41" s="16"/>
    </row>
    <row r="42" spans="1:244" s="12" customFormat="1" ht="15.75" thickBot="1">
      <c r="A42" s="125"/>
      <c r="B42" s="126" t="s">
        <v>61</v>
      </c>
      <c r="C42" s="127"/>
      <c r="D42" s="127"/>
      <c r="E42" s="127"/>
      <c r="F42" s="127"/>
      <c r="G42" s="128"/>
      <c r="H42" s="71">
        <f>IF(OR(H38="",H39="",H40="",H41=""),"",SUM(H38:H41))</f>
      </c>
      <c r="I42" s="71">
        <f>IF(OR(I38="",I39="",I40="",I41=""),"",SUM(I38:I41))</f>
      </c>
      <c r="J42" s="72"/>
      <c r="K42" s="72"/>
      <c r="L42" s="72"/>
      <c r="M42" s="73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6"/>
      <c r="IH42" s="16"/>
      <c r="II42" s="16"/>
      <c r="IJ42" s="16"/>
    </row>
    <row r="43" spans="1:244" s="12" customFormat="1" ht="69.75" customHeight="1" thickBot="1">
      <c r="A43" s="118" t="s">
        <v>80</v>
      </c>
      <c r="B43" s="48">
        <v>1</v>
      </c>
      <c r="C43" s="49" t="s">
        <v>100</v>
      </c>
      <c r="D43" s="50">
        <v>150</v>
      </c>
      <c r="E43" s="51" t="s">
        <v>19</v>
      </c>
      <c r="F43" s="23"/>
      <c r="G43" s="24"/>
      <c r="H43" s="40">
        <f t="shared" si="0"/>
      </c>
      <c r="I43" s="40">
        <f t="shared" si="1"/>
      </c>
      <c r="J43" s="27"/>
      <c r="K43" s="27"/>
      <c r="L43" s="27"/>
      <c r="M43" s="28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6"/>
      <c r="IH43" s="16"/>
      <c r="II43" s="16"/>
      <c r="IJ43" s="16"/>
    </row>
    <row r="44" spans="1:244" s="12" customFormat="1" ht="69.75" customHeight="1" thickBot="1">
      <c r="A44" s="119"/>
      <c r="B44" s="52">
        <v>2</v>
      </c>
      <c r="C44" s="49" t="s">
        <v>101</v>
      </c>
      <c r="D44" s="54">
        <v>150</v>
      </c>
      <c r="E44" s="55" t="s">
        <v>19</v>
      </c>
      <c r="F44" s="18"/>
      <c r="G44" s="19"/>
      <c r="H44" s="41">
        <f>IF(OR(D44="",F44=""),"",D44*F44)</f>
      </c>
      <c r="I44" s="41">
        <f t="shared" si="1"/>
      </c>
      <c r="J44" s="29"/>
      <c r="K44" s="29"/>
      <c r="L44" s="29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6"/>
      <c r="IH44" s="16"/>
      <c r="II44" s="16"/>
      <c r="IJ44" s="16"/>
    </row>
    <row r="45" spans="1:244" s="12" customFormat="1" ht="69.75" customHeight="1" thickBot="1">
      <c r="A45" s="119"/>
      <c r="B45" s="52">
        <v>3</v>
      </c>
      <c r="C45" s="49" t="s">
        <v>102</v>
      </c>
      <c r="D45" s="54">
        <v>150</v>
      </c>
      <c r="E45" s="55" t="s">
        <v>19</v>
      </c>
      <c r="F45" s="18"/>
      <c r="G45" s="19"/>
      <c r="H45" s="41">
        <f t="shared" si="0"/>
      </c>
      <c r="I45" s="41">
        <f t="shared" si="1"/>
      </c>
      <c r="J45" s="29"/>
      <c r="K45" s="29"/>
      <c r="L45" s="29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6"/>
      <c r="IH45" s="16"/>
      <c r="II45" s="16"/>
      <c r="IJ45" s="16"/>
    </row>
    <row r="46" spans="1:244" s="12" customFormat="1" ht="69.75" customHeight="1" thickBot="1">
      <c r="A46" s="119"/>
      <c r="B46" s="52">
        <v>4</v>
      </c>
      <c r="C46" s="49" t="s">
        <v>103</v>
      </c>
      <c r="D46" s="102">
        <v>150</v>
      </c>
      <c r="E46" s="103" t="s">
        <v>19</v>
      </c>
      <c r="F46" s="104"/>
      <c r="G46" s="105"/>
      <c r="H46" s="106">
        <f t="shared" si="0"/>
      </c>
      <c r="I46" s="106">
        <f t="shared" si="1"/>
      </c>
      <c r="J46" s="107"/>
      <c r="K46" s="107"/>
      <c r="L46" s="107"/>
      <c r="M46" s="10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6"/>
      <c r="IH46" s="16"/>
      <c r="II46" s="16"/>
      <c r="IJ46" s="16"/>
    </row>
    <row r="47" spans="1:244" s="12" customFormat="1" ht="15.75" thickBot="1">
      <c r="A47" s="122"/>
      <c r="B47" s="123" t="s">
        <v>82</v>
      </c>
      <c r="C47" s="120"/>
      <c r="D47" s="120"/>
      <c r="E47" s="120"/>
      <c r="F47" s="120"/>
      <c r="G47" s="121"/>
      <c r="H47" s="98">
        <f>IF(OR(H43="",H44="",H45="",H46=""),"",SUM(H43:H46))</f>
      </c>
      <c r="I47" s="98">
        <f>IF(OR(I43="",I44="",I45="",I46=""),"",SUM(I43:I46))</f>
      </c>
      <c r="J47" s="99"/>
      <c r="K47" s="100"/>
      <c r="L47" s="100"/>
      <c r="M47" s="10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6"/>
      <c r="IH47" s="16"/>
      <c r="II47" s="16"/>
      <c r="IJ47" s="16"/>
    </row>
    <row r="48" spans="1:244" s="12" customFormat="1" ht="69.75" customHeight="1" thickBot="1">
      <c r="A48" s="118" t="s">
        <v>81</v>
      </c>
      <c r="B48" s="109">
        <v>1</v>
      </c>
      <c r="C48" s="110" t="s">
        <v>94</v>
      </c>
      <c r="D48" s="111">
        <v>150</v>
      </c>
      <c r="E48" s="111" t="s">
        <v>19</v>
      </c>
      <c r="F48" s="112"/>
      <c r="G48" s="112"/>
      <c r="H48" s="98">
        <f>IF(OR(D48="",F48=""),"",D48*F48)</f>
      </c>
      <c r="I48" s="98">
        <f>IF(OR(G48="",H48=""),"",G48*H48+H48)</f>
      </c>
      <c r="J48" s="113"/>
      <c r="K48" s="113"/>
      <c r="L48" s="113"/>
      <c r="M48" s="113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6"/>
      <c r="IH48" s="16"/>
      <c r="II48" s="16"/>
      <c r="IJ48" s="16"/>
    </row>
    <row r="49" spans="1:244" s="12" customFormat="1" ht="69.75" customHeight="1" thickBot="1">
      <c r="A49" s="119"/>
      <c r="B49" s="52">
        <v>2</v>
      </c>
      <c r="C49" s="110" t="s">
        <v>95</v>
      </c>
      <c r="D49" s="111">
        <v>150</v>
      </c>
      <c r="E49" s="114" t="s">
        <v>19</v>
      </c>
      <c r="F49" s="115"/>
      <c r="G49" s="115"/>
      <c r="H49" s="39">
        <f>IF(OR(D49="",F49=""),"",D49*F49)</f>
      </c>
      <c r="I49" s="39">
        <f>IF(OR(G49="",H49=""),"",G49*H49+H49)</f>
      </c>
      <c r="J49" s="25"/>
      <c r="K49" s="25"/>
      <c r="L49" s="25"/>
      <c r="M49" s="2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6"/>
      <c r="IH49" s="16"/>
      <c r="II49" s="16"/>
      <c r="IJ49" s="16"/>
    </row>
    <row r="50" spans="1:244" s="12" customFormat="1" ht="69.75" customHeight="1" thickBot="1">
      <c r="A50" s="119"/>
      <c r="B50" s="116">
        <v>3</v>
      </c>
      <c r="C50" s="110" t="s">
        <v>96</v>
      </c>
      <c r="D50" s="111">
        <v>150</v>
      </c>
      <c r="E50" s="111" t="s">
        <v>19</v>
      </c>
      <c r="F50" s="112"/>
      <c r="G50" s="112"/>
      <c r="H50" s="98">
        <f>IF(OR(D50="",F50=""),"",D50*F50)</f>
      </c>
      <c r="I50" s="98">
        <f>IF(OR(G50="",H50=""),"",G50*H50+H50)</f>
      </c>
      <c r="J50" s="113"/>
      <c r="K50" s="113"/>
      <c r="L50" s="113"/>
      <c r="M50" s="113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6"/>
      <c r="IH50" s="16"/>
      <c r="II50" s="16"/>
      <c r="IJ50" s="16"/>
    </row>
    <row r="51" spans="1:244" s="12" customFormat="1" ht="69.75" customHeight="1" thickBot="1">
      <c r="A51" s="119"/>
      <c r="B51" s="44">
        <v>4</v>
      </c>
      <c r="C51" s="110" t="s">
        <v>97</v>
      </c>
      <c r="D51" s="111">
        <v>150</v>
      </c>
      <c r="E51" s="114" t="s">
        <v>19</v>
      </c>
      <c r="F51" s="115"/>
      <c r="G51" s="115"/>
      <c r="H51" s="39">
        <f>IF(OR(D51="",F51=""),"",D51*F51)</f>
      </c>
      <c r="I51" s="39">
        <f>IF(OR(G51="",H51=""),"",G51*H51+H51)</f>
      </c>
      <c r="J51" s="25"/>
      <c r="K51" s="25"/>
      <c r="L51" s="25"/>
      <c r="M51" s="2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6"/>
      <c r="IH51" s="16"/>
      <c r="II51" s="16"/>
      <c r="IJ51" s="16"/>
    </row>
    <row r="52" spans="1:244" s="12" customFormat="1" ht="15.75" thickBot="1">
      <c r="A52" s="97"/>
      <c r="B52" s="120" t="s">
        <v>83</v>
      </c>
      <c r="C52" s="120"/>
      <c r="D52" s="120"/>
      <c r="E52" s="120"/>
      <c r="F52" s="120"/>
      <c r="G52" s="121"/>
      <c r="H52" s="98">
        <f>IF(OR(H48="",H49="",H50="",H51=""),"",SUM(H48:H51))</f>
      </c>
      <c r="I52" s="98">
        <f>IF(OR(I48="",I49="",I50="",I51=""),"",SUM(I48:I51))</f>
      </c>
      <c r="J52" s="99"/>
      <c r="K52" s="100"/>
      <c r="L52" s="100"/>
      <c r="M52" s="10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6"/>
      <c r="IH52" s="16"/>
      <c r="II52" s="16"/>
      <c r="IJ52" s="16"/>
    </row>
    <row r="53" spans="1:244" s="12" customFormat="1" ht="75" customHeight="1" thickBot="1">
      <c r="A53" s="118">
        <v>10</v>
      </c>
      <c r="B53" s="44">
        <v>1</v>
      </c>
      <c r="C53" s="45" t="s">
        <v>104</v>
      </c>
      <c r="D53" s="46">
        <v>400</v>
      </c>
      <c r="E53" s="47" t="s">
        <v>19</v>
      </c>
      <c r="F53" s="21"/>
      <c r="G53" s="22"/>
      <c r="H53" s="39">
        <f t="shared" si="0"/>
      </c>
      <c r="I53" s="39">
        <f t="shared" si="1"/>
      </c>
      <c r="J53" s="25"/>
      <c r="K53" s="25"/>
      <c r="L53" s="25"/>
      <c r="M53" s="26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6"/>
      <c r="IH53" s="16"/>
      <c r="II53" s="16"/>
      <c r="IJ53" s="16"/>
    </row>
    <row r="54" spans="1:244" s="12" customFormat="1" ht="75" customHeight="1" thickBot="1">
      <c r="A54" s="119"/>
      <c r="B54" s="44">
        <v>2</v>
      </c>
      <c r="C54" s="45" t="s">
        <v>105</v>
      </c>
      <c r="D54" s="46">
        <v>400</v>
      </c>
      <c r="E54" s="47" t="s">
        <v>19</v>
      </c>
      <c r="F54" s="21"/>
      <c r="G54" s="22"/>
      <c r="H54" s="39">
        <f t="shared" si="0"/>
      </c>
      <c r="I54" s="39">
        <f t="shared" si="1"/>
      </c>
      <c r="J54" s="25"/>
      <c r="K54" s="25"/>
      <c r="L54" s="25"/>
      <c r="M54" s="2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6"/>
      <c r="IH54" s="16"/>
      <c r="II54" s="16"/>
      <c r="IJ54" s="16"/>
    </row>
    <row r="55" spans="1:244" s="12" customFormat="1" ht="75" customHeight="1" thickBot="1">
      <c r="A55" s="119"/>
      <c r="B55" s="44">
        <v>3</v>
      </c>
      <c r="C55" s="45" t="s">
        <v>106</v>
      </c>
      <c r="D55" s="46">
        <v>400</v>
      </c>
      <c r="E55" s="47" t="s">
        <v>19</v>
      </c>
      <c r="F55" s="21"/>
      <c r="G55" s="22"/>
      <c r="H55" s="39">
        <f t="shared" si="0"/>
      </c>
      <c r="I55" s="39">
        <f t="shared" si="1"/>
      </c>
      <c r="J55" s="25"/>
      <c r="K55" s="25"/>
      <c r="L55" s="25"/>
      <c r="M55" s="26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6"/>
      <c r="IH55" s="16"/>
      <c r="II55" s="16"/>
      <c r="IJ55" s="16"/>
    </row>
    <row r="56" spans="1:244" s="12" customFormat="1" ht="75" customHeight="1" thickBot="1">
      <c r="A56" s="119"/>
      <c r="B56" s="44">
        <v>4</v>
      </c>
      <c r="C56" s="45" t="s">
        <v>107</v>
      </c>
      <c r="D56" s="46">
        <v>400</v>
      </c>
      <c r="E56" s="47" t="s">
        <v>19</v>
      </c>
      <c r="F56" s="21"/>
      <c r="G56" s="22"/>
      <c r="H56" s="39">
        <f t="shared" si="0"/>
      </c>
      <c r="I56" s="39">
        <f t="shared" si="1"/>
      </c>
      <c r="J56" s="25"/>
      <c r="K56" s="25"/>
      <c r="L56" s="25"/>
      <c r="M56" s="2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6"/>
      <c r="IH56" s="16"/>
      <c r="II56" s="16"/>
      <c r="IJ56" s="16"/>
    </row>
    <row r="57" spans="1:244" s="12" customFormat="1" ht="15.75" thickBot="1">
      <c r="A57" s="125"/>
      <c r="B57" s="126" t="s">
        <v>62</v>
      </c>
      <c r="C57" s="127"/>
      <c r="D57" s="127"/>
      <c r="E57" s="127"/>
      <c r="F57" s="127"/>
      <c r="G57" s="128"/>
      <c r="H57" s="39">
        <f>IF(OR(H53="",H54="",H55="",H56=""),"",SUM(H53:H56))</f>
      </c>
      <c r="I57" s="39">
        <f>IF(OR(I53="",I54="",I55="",I56=""),"",SUM(I53:I56))</f>
      </c>
      <c r="J57" s="25"/>
      <c r="K57" s="25"/>
      <c r="L57" s="25"/>
      <c r="M57" s="26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6"/>
      <c r="IH57" s="16"/>
      <c r="II57" s="16"/>
      <c r="IJ57" s="16"/>
    </row>
    <row r="58" spans="1:244" s="12" customFormat="1" ht="75" customHeight="1" thickBot="1">
      <c r="A58" s="118">
        <v>11</v>
      </c>
      <c r="B58" s="44">
        <v>1</v>
      </c>
      <c r="C58" s="45" t="s">
        <v>108</v>
      </c>
      <c r="D58" s="46">
        <v>400</v>
      </c>
      <c r="E58" s="47" t="s">
        <v>19</v>
      </c>
      <c r="F58" s="21"/>
      <c r="G58" s="22"/>
      <c r="H58" s="39">
        <f>IF(OR(D58="",F58=""),"",D58*F58)</f>
      </c>
      <c r="I58" s="39">
        <f>IF(OR(G58="",H58=""),"",G58*H58+H58)</f>
      </c>
      <c r="J58" s="25"/>
      <c r="K58" s="25"/>
      <c r="L58" s="25"/>
      <c r="M58" s="26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6"/>
      <c r="IH58" s="16"/>
      <c r="II58" s="16"/>
      <c r="IJ58" s="16"/>
    </row>
    <row r="59" spans="1:244" s="12" customFormat="1" ht="75" customHeight="1" thickBot="1">
      <c r="A59" s="119"/>
      <c r="B59" s="44">
        <v>2</v>
      </c>
      <c r="C59" s="45" t="s">
        <v>109</v>
      </c>
      <c r="D59" s="46">
        <v>400</v>
      </c>
      <c r="E59" s="47" t="s">
        <v>19</v>
      </c>
      <c r="F59" s="21"/>
      <c r="G59" s="22"/>
      <c r="H59" s="39">
        <f>IF(OR(D59="",F59=""),"",D59*F59)</f>
      </c>
      <c r="I59" s="39">
        <f>IF(OR(G59="",H59=""),"",G59*H59+H59)</f>
      </c>
      <c r="J59" s="25"/>
      <c r="K59" s="25"/>
      <c r="L59" s="25"/>
      <c r="M59" s="26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6"/>
      <c r="IH59" s="16"/>
      <c r="II59" s="16"/>
      <c r="IJ59" s="16"/>
    </row>
    <row r="60" spans="1:244" s="12" customFormat="1" ht="75" customHeight="1" thickBot="1">
      <c r="A60" s="119"/>
      <c r="B60" s="44">
        <v>3</v>
      </c>
      <c r="C60" s="45" t="s">
        <v>110</v>
      </c>
      <c r="D60" s="46">
        <v>400</v>
      </c>
      <c r="E60" s="47" t="s">
        <v>19</v>
      </c>
      <c r="F60" s="21"/>
      <c r="G60" s="22"/>
      <c r="H60" s="39">
        <f t="shared" si="0"/>
      </c>
      <c r="I60" s="39">
        <f t="shared" si="1"/>
      </c>
      <c r="J60" s="25"/>
      <c r="K60" s="25"/>
      <c r="L60" s="25"/>
      <c r="M60" s="26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6"/>
      <c r="IH60" s="16"/>
      <c r="II60" s="16"/>
      <c r="IJ60" s="16"/>
    </row>
    <row r="61" spans="1:244" s="12" customFormat="1" ht="75" customHeight="1" thickBot="1">
      <c r="A61" s="119"/>
      <c r="B61" s="44">
        <v>4</v>
      </c>
      <c r="C61" s="45" t="s">
        <v>111</v>
      </c>
      <c r="D61" s="46">
        <v>400</v>
      </c>
      <c r="E61" s="47" t="s">
        <v>19</v>
      </c>
      <c r="F61" s="21"/>
      <c r="G61" s="22"/>
      <c r="H61" s="39">
        <f>IF(OR(D61="",F61=""),"",D61*F61)</f>
      </c>
      <c r="I61" s="39">
        <f>IF(OR(G61="",H61=""),"",G61*H61+H61)</f>
      </c>
      <c r="J61" s="25"/>
      <c r="K61" s="25"/>
      <c r="L61" s="25"/>
      <c r="M61" s="26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6"/>
      <c r="IH61" s="16"/>
      <c r="II61" s="16"/>
      <c r="IJ61" s="16"/>
    </row>
    <row r="62" spans="1:244" s="12" customFormat="1" ht="18" customHeight="1" thickBot="1">
      <c r="A62" s="125"/>
      <c r="B62" s="126" t="s">
        <v>63</v>
      </c>
      <c r="C62" s="127"/>
      <c r="D62" s="127"/>
      <c r="E62" s="127"/>
      <c r="F62" s="127"/>
      <c r="G62" s="128"/>
      <c r="H62" s="39">
        <f>IF(OR(H58="",H59="",H60="",H61=""),"",SUM(H58:H61))</f>
      </c>
      <c r="I62" s="39">
        <f>IF(OR(I58="",I59="",I60="",I61=""),"",SUM(I58:I61))</f>
      </c>
      <c r="J62" s="25"/>
      <c r="K62" s="25"/>
      <c r="L62" s="25"/>
      <c r="M62" s="26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6"/>
      <c r="IH62" s="16"/>
      <c r="II62" s="16"/>
      <c r="IJ62" s="16"/>
    </row>
    <row r="63" spans="1:244" s="12" customFormat="1" ht="39.75" customHeight="1" thickBot="1">
      <c r="A63" s="118">
        <v>12</v>
      </c>
      <c r="B63" s="44">
        <v>1</v>
      </c>
      <c r="C63" s="45" t="s">
        <v>112</v>
      </c>
      <c r="D63" s="46">
        <v>30</v>
      </c>
      <c r="E63" s="47" t="s">
        <v>19</v>
      </c>
      <c r="F63" s="21"/>
      <c r="G63" s="22"/>
      <c r="H63" s="39">
        <f t="shared" si="0"/>
      </c>
      <c r="I63" s="39">
        <f t="shared" si="1"/>
      </c>
      <c r="J63" s="25"/>
      <c r="K63" s="25"/>
      <c r="L63" s="25"/>
      <c r="M63" s="2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6"/>
      <c r="IH63" s="16"/>
      <c r="II63" s="16"/>
      <c r="IJ63" s="16"/>
    </row>
    <row r="64" spans="1:244" s="12" customFormat="1" ht="39.75" customHeight="1" thickBot="1">
      <c r="A64" s="119"/>
      <c r="B64" s="44">
        <v>2</v>
      </c>
      <c r="C64" s="45" t="s">
        <v>113</v>
      </c>
      <c r="D64" s="46">
        <v>30</v>
      </c>
      <c r="E64" s="47" t="s">
        <v>19</v>
      </c>
      <c r="F64" s="21"/>
      <c r="G64" s="22"/>
      <c r="H64" s="39">
        <f t="shared" si="0"/>
      </c>
      <c r="I64" s="39">
        <f t="shared" si="1"/>
      </c>
      <c r="J64" s="25"/>
      <c r="K64" s="25"/>
      <c r="L64" s="25"/>
      <c r="M64" s="2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6"/>
      <c r="IH64" s="16"/>
      <c r="II64" s="16"/>
      <c r="IJ64" s="16"/>
    </row>
    <row r="65" spans="1:244" s="12" customFormat="1" ht="39.75" customHeight="1" thickBot="1">
      <c r="A65" s="119"/>
      <c r="B65" s="44">
        <v>3</v>
      </c>
      <c r="C65" s="45" t="s">
        <v>114</v>
      </c>
      <c r="D65" s="46">
        <v>30</v>
      </c>
      <c r="E65" s="47" t="s">
        <v>19</v>
      </c>
      <c r="F65" s="21"/>
      <c r="G65" s="22"/>
      <c r="H65" s="39">
        <f t="shared" si="0"/>
      </c>
      <c r="I65" s="39">
        <f t="shared" si="1"/>
      </c>
      <c r="J65" s="25"/>
      <c r="K65" s="25"/>
      <c r="L65" s="25"/>
      <c r="M65" s="26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6"/>
      <c r="IH65" s="16"/>
      <c r="II65" s="16"/>
      <c r="IJ65" s="16"/>
    </row>
    <row r="66" spans="1:244" s="12" customFormat="1" ht="15.75" thickBot="1">
      <c r="A66" s="125"/>
      <c r="B66" s="126" t="s">
        <v>64</v>
      </c>
      <c r="C66" s="127"/>
      <c r="D66" s="127"/>
      <c r="E66" s="127"/>
      <c r="F66" s="127"/>
      <c r="G66" s="128"/>
      <c r="H66" s="39">
        <f>IF(OR(H63="",H64="",H65=""),"",SUM(H63:H65))</f>
      </c>
      <c r="I66" s="39">
        <f>IF(OR(I63="",I64="",I65=""),"",SUM(I63:I65))</f>
      </c>
      <c r="J66" s="25"/>
      <c r="K66" s="25"/>
      <c r="L66" s="25"/>
      <c r="M66" s="2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6"/>
      <c r="IH66" s="16"/>
      <c r="II66" s="16"/>
      <c r="IJ66" s="16"/>
    </row>
    <row r="67" spans="1:244" s="12" customFormat="1" ht="39.75" customHeight="1" thickBot="1">
      <c r="A67" s="118">
        <v>13</v>
      </c>
      <c r="B67" s="44">
        <v>1</v>
      </c>
      <c r="C67" s="45" t="s">
        <v>98</v>
      </c>
      <c r="D67" s="46">
        <v>20</v>
      </c>
      <c r="E67" s="47" t="s">
        <v>19</v>
      </c>
      <c r="F67" s="21"/>
      <c r="G67" s="22"/>
      <c r="H67" s="39">
        <f t="shared" si="0"/>
      </c>
      <c r="I67" s="39">
        <f t="shared" si="1"/>
      </c>
      <c r="J67" s="25"/>
      <c r="K67" s="25"/>
      <c r="L67" s="25"/>
      <c r="M67" s="26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6"/>
      <c r="IH67" s="16"/>
      <c r="II67" s="16"/>
      <c r="IJ67" s="16"/>
    </row>
    <row r="68" spans="1:244" s="12" customFormat="1" ht="39.75" customHeight="1" thickBot="1">
      <c r="A68" s="119"/>
      <c r="B68" s="44">
        <v>2</v>
      </c>
      <c r="C68" s="45" t="s">
        <v>99</v>
      </c>
      <c r="D68" s="46">
        <v>20</v>
      </c>
      <c r="E68" s="47" t="s">
        <v>19</v>
      </c>
      <c r="F68" s="21"/>
      <c r="G68" s="22"/>
      <c r="H68" s="39">
        <f t="shared" si="0"/>
      </c>
      <c r="I68" s="39">
        <f t="shared" si="1"/>
      </c>
      <c r="J68" s="25"/>
      <c r="K68" s="25"/>
      <c r="L68" s="25"/>
      <c r="M68" s="26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6"/>
      <c r="IH68" s="16"/>
      <c r="II68" s="16"/>
      <c r="IJ68" s="16"/>
    </row>
    <row r="69" spans="1:244" s="12" customFormat="1" ht="15.75" thickBot="1">
      <c r="A69" s="125"/>
      <c r="B69" s="126" t="s">
        <v>65</v>
      </c>
      <c r="C69" s="127"/>
      <c r="D69" s="127"/>
      <c r="E69" s="127"/>
      <c r="F69" s="127"/>
      <c r="G69" s="128"/>
      <c r="H69" s="71">
        <f>IF(OR(H67="",H68=""),"",SUM(H67:H68))</f>
      </c>
      <c r="I69" s="71">
        <f>IF(OR(I67="",I68=""),"",SUM(I67:I68))</f>
      </c>
      <c r="J69" s="72"/>
      <c r="K69" s="72"/>
      <c r="L69" s="72"/>
      <c r="M69" s="73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6"/>
      <c r="IH69" s="16"/>
      <c r="II69" s="16"/>
      <c r="IJ69" s="16"/>
    </row>
    <row r="70" spans="1:244" s="12" customFormat="1" ht="49.5" customHeight="1" thickBot="1">
      <c r="A70" s="118">
        <v>14</v>
      </c>
      <c r="B70" s="48">
        <v>1</v>
      </c>
      <c r="C70" s="49" t="s">
        <v>119</v>
      </c>
      <c r="D70" s="50">
        <v>10</v>
      </c>
      <c r="E70" s="51" t="s">
        <v>19</v>
      </c>
      <c r="F70" s="23"/>
      <c r="G70" s="24"/>
      <c r="H70" s="40">
        <f t="shared" si="0"/>
      </c>
      <c r="I70" s="40">
        <f t="shared" si="1"/>
      </c>
      <c r="J70" s="27"/>
      <c r="K70" s="27"/>
      <c r="L70" s="27"/>
      <c r="M70" s="28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6"/>
      <c r="IH70" s="16"/>
      <c r="II70" s="16"/>
      <c r="IJ70" s="16"/>
    </row>
    <row r="71" spans="1:244" s="12" customFormat="1" ht="49.5" customHeight="1">
      <c r="A71" s="119"/>
      <c r="B71" s="52">
        <v>2</v>
      </c>
      <c r="C71" s="49" t="s">
        <v>120</v>
      </c>
      <c r="D71" s="54">
        <v>10</v>
      </c>
      <c r="E71" s="55" t="s">
        <v>19</v>
      </c>
      <c r="F71" s="18"/>
      <c r="G71" s="19"/>
      <c r="H71" s="41">
        <f t="shared" si="0"/>
      </c>
      <c r="I71" s="41">
        <f t="shared" si="1"/>
      </c>
      <c r="J71" s="29"/>
      <c r="K71" s="29"/>
      <c r="L71" s="29"/>
      <c r="M71" s="3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6"/>
      <c r="IH71" s="16"/>
      <c r="II71" s="16"/>
      <c r="IJ71" s="16"/>
    </row>
    <row r="72" spans="1:244" s="12" customFormat="1" ht="15.75" thickBot="1">
      <c r="A72" s="122"/>
      <c r="B72" s="123" t="s">
        <v>21</v>
      </c>
      <c r="C72" s="123"/>
      <c r="D72" s="123"/>
      <c r="E72" s="123"/>
      <c r="F72" s="123"/>
      <c r="G72" s="124"/>
      <c r="H72" s="42">
        <f>IF(OR(H70="",H71=""),"",SUM(H70:H71))</f>
      </c>
      <c r="I72" s="42">
        <f>IF(OR(I70="",I71=""),"",SUM(I70:I71))</f>
      </c>
      <c r="J72" s="58"/>
      <c r="K72" s="59"/>
      <c r="L72" s="59"/>
      <c r="M72" s="6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6"/>
      <c r="IH72" s="16"/>
      <c r="II72" s="16"/>
      <c r="IJ72" s="16"/>
    </row>
    <row r="73" spans="1:244" s="12" customFormat="1" ht="52.5" customHeight="1" thickBot="1">
      <c r="A73" s="118">
        <v>15</v>
      </c>
      <c r="B73" s="48">
        <v>1</v>
      </c>
      <c r="C73" s="49" t="s">
        <v>121</v>
      </c>
      <c r="D73" s="50">
        <v>30</v>
      </c>
      <c r="E73" s="51" t="s">
        <v>19</v>
      </c>
      <c r="F73" s="23"/>
      <c r="G73" s="24"/>
      <c r="H73" s="40">
        <f t="shared" si="0"/>
      </c>
      <c r="I73" s="40">
        <f t="shared" si="1"/>
      </c>
      <c r="J73" s="27"/>
      <c r="K73" s="27"/>
      <c r="L73" s="27"/>
      <c r="M73" s="2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</row>
    <row r="74" spans="1:244" s="12" customFormat="1" ht="52.5" customHeight="1">
      <c r="A74" s="119"/>
      <c r="B74" s="52">
        <v>2</v>
      </c>
      <c r="C74" s="49" t="s">
        <v>122</v>
      </c>
      <c r="D74" s="54">
        <v>30</v>
      </c>
      <c r="E74" s="55" t="s">
        <v>19</v>
      </c>
      <c r="F74" s="18"/>
      <c r="G74" s="19"/>
      <c r="H74" s="41">
        <f t="shared" si="0"/>
      </c>
      <c r="I74" s="41">
        <f t="shared" si="1"/>
      </c>
      <c r="J74" s="29"/>
      <c r="K74" s="29"/>
      <c r="L74" s="29"/>
      <c r="M74" s="3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</row>
    <row r="75" spans="1:244" s="12" customFormat="1" ht="15.75" thickBot="1">
      <c r="A75" s="122"/>
      <c r="B75" s="123" t="s">
        <v>22</v>
      </c>
      <c r="C75" s="123"/>
      <c r="D75" s="123"/>
      <c r="E75" s="123"/>
      <c r="F75" s="123"/>
      <c r="G75" s="124"/>
      <c r="H75" s="42">
        <f>IF(OR(H73="",H74=""),"",SUM(H73:H74))</f>
      </c>
      <c r="I75" s="42">
        <f>IF(OR(I73="",I74=""),"",SUM(I73:I74))</f>
      </c>
      <c r="J75" s="58"/>
      <c r="K75" s="59"/>
      <c r="L75" s="59"/>
      <c r="M75" s="6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6"/>
      <c r="IH75" s="16"/>
      <c r="II75" s="16"/>
      <c r="IJ75" s="16"/>
    </row>
    <row r="76" spans="1:244" s="12" customFormat="1" ht="26.25" customHeight="1" thickBot="1">
      <c r="A76" s="76">
        <v>16</v>
      </c>
      <c r="B76" s="48">
        <v>1</v>
      </c>
      <c r="C76" s="49" t="s">
        <v>66</v>
      </c>
      <c r="D76" s="50">
        <v>10</v>
      </c>
      <c r="E76" s="51" t="s">
        <v>19</v>
      </c>
      <c r="F76" s="23"/>
      <c r="G76" s="24"/>
      <c r="H76" s="40">
        <f t="shared" si="0"/>
      </c>
      <c r="I76" s="40">
        <f t="shared" si="1"/>
      </c>
      <c r="J76" s="27"/>
      <c r="K76" s="27"/>
      <c r="L76" s="27"/>
      <c r="M76" s="28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</row>
    <row r="77" spans="1:244" s="12" customFormat="1" ht="68.25" thickBot="1">
      <c r="A77" s="74">
        <v>17</v>
      </c>
      <c r="B77" s="48">
        <v>1</v>
      </c>
      <c r="C77" s="49" t="s">
        <v>68</v>
      </c>
      <c r="D77" s="50">
        <v>500</v>
      </c>
      <c r="E77" s="51" t="s">
        <v>19</v>
      </c>
      <c r="F77" s="23"/>
      <c r="G77" s="24"/>
      <c r="H77" s="40">
        <f t="shared" si="0"/>
      </c>
      <c r="I77" s="40">
        <f t="shared" si="1"/>
      </c>
      <c r="J77" s="27"/>
      <c r="K77" s="27"/>
      <c r="L77" s="27"/>
      <c r="M77" s="28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</row>
    <row r="78" spans="1:244" s="12" customFormat="1" ht="15.75" thickBot="1">
      <c r="A78" s="75">
        <v>18</v>
      </c>
      <c r="B78" s="48">
        <v>1</v>
      </c>
      <c r="C78" s="49" t="s">
        <v>67</v>
      </c>
      <c r="D78" s="50">
        <v>2000</v>
      </c>
      <c r="E78" s="51" t="s">
        <v>19</v>
      </c>
      <c r="F78" s="23"/>
      <c r="G78" s="24"/>
      <c r="H78" s="40">
        <f t="shared" si="0"/>
      </c>
      <c r="I78" s="40">
        <f t="shared" si="1"/>
      </c>
      <c r="J78" s="27"/>
      <c r="K78" s="27"/>
      <c r="L78" s="27"/>
      <c r="M78" s="2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</row>
    <row r="79" spans="1:244" s="12" customFormat="1" ht="212.25" customHeight="1">
      <c r="A79" s="129">
        <v>19</v>
      </c>
      <c r="B79" s="48">
        <v>1</v>
      </c>
      <c r="C79" s="49" t="s">
        <v>84</v>
      </c>
      <c r="D79" s="50">
        <v>2000</v>
      </c>
      <c r="E79" s="51" t="s">
        <v>19</v>
      </c>
      <c r="F79" s="23"/>
      <c r="G79" s="24"/>
      <c r="H79" s="40">
        <f t="shared" si="0"/>
      </c>
      <c r="I79" s="40">
        <f t="shared" si="1"/>
      </c>
      <c r="J79" s="27"/>
      <c r="K79" s="27"/>
      <c r="L79" s="27"/>
      <c r="M79" s="28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</row>
    <row r="80" spans="1:244" s="12" customFormat="1" ht="158.25" customHeight="1">
      <c r="A80" s="119"/>
      <c r="B80" s="52">
        <v>2</v>
      </c>
      <c r="C80" s="53" t="s">
        <v>123</v>
      </c>
      <c r="D80" s="54">
        <v>10000</v>
      </c>
      <c r="E80" s="55" t="s">
        <v>19</v>
      </c>
      <c r="F80" s="18"/>
      <c r="G80" s="19"/>
      <c r="H80" s="41">
        <f t="shared" si="0"/>
      </c>
      <c r="I80" s="41">
        <f t="shared" si="1"/>
      </c>
      <c r="J80" s="29"/>
      <c r="K80" s="29"/>
      <c r="L80" s="29"/>
      <c r="M80" s="3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</row>
    <row r="81" spans="1:244" s="12" customFormat="1" ht="15.75" thickBot="1">
      <c r="A81" s="122"/>
      <c r="B81" s="123" t="s">
        <v>23</v>
      </c>
      <c r="C81" s="123"/>
      <c r="D81" s="123"/>
      <c r="E81" s="123"/>
      <c r="F81" s="123"/>
      <c r="G81" s="124"/>
      <c r="H81" s="42">
        <f>IF(OR(H79="",H80=""),"",SUM(H79:H80))</f>
      </c>
      <c r="I81" s="42">
        <f>IF(OR(I79="",I80=""),"",SUM(I79:I80))</f>
      </c>
      <c r="J81" s="58"/>
      <c r="K81" s="59"/>
      <c r="L81" s="59"/>
      <c r="M81" s="6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6"/>
      <c r="IH81" s="16"/>
      <c r="II81" s="16"/>
      <c r="IJ81" s="16"/>
    </row>
    <row r="82" spans="1:244" s="12" customFormat="1" ht="84" customHeight="1">
      <c r="A82" s="129">
        <v>20</v>
      </c>
      <c r="B82" s="48">
        <v>1</v>
      </c>
      <c r="C82" s="49" t="s">
        <v>85</v>
      </c>
      <c r="D82" s="50">
        <v>200</v>
      </c>
      <c r="E82" s="51" t="s">
        <v>19</v>
      </c>
      <c r="F82" s="23"/>
      <c r="G82" s="24"/>
      <c r="H82" s="40">
        <f t="shared" si="0"/>
      </c>
      <c r="I82" s="40">
        <f t="shared" si="1"/>
      </c>
      <c r="J82" s="27"/>
      <c r="K82" s="27"/>
      <c r="L82" s="27"/>
      <c r="M82" s="28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</row>
    <row r="83" spans="1:244" s="12" customFormat="1" ht="60" customHeight="1">
      <c r="A83" s="130"/>
      <c r="B83" s="52">
        <v>2</v>
      </c>
      <c r="C83" s="53" t="s">
        <v>86</v>
      </c>
      <c r="D83" s="54">
        <v>200</v>
      </c>
      <c r="E83" s="55" t="s">
        <v>19</v>
      </c>
      <c r="F83" s="18"/>
      <c r="G83" s="19"/>
      <c r="H83" s="41">
        <f t="shared" si="0"/>
      </c>
      <c r="I83" s="41">
        <f t="shared" si="1"/>
      </c>
      <c r="J83" s="29"/>
      <c r="K83" s="29"/>
      <c r="L83" s="29"/>
      <c r="M83" s="3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</row>
    <row r="84" spans="1:244" s="12" customFormat="1" ht="104.25" customHeight="1">
      <c r="A84" s="130"/>
      <c r="B84" s="52">
        <v>3</v>
      </c>
      <c r="C84" s="53" t="s">
        <v>87</v>
      </c>
      <c r="D84" s="54">
        <v>50</v>
      </c>
      <c r="E84" s="55" t="s">
        <v>19</v>
      </c>
      <c r="F84" s="18"/>
      <c r="G84" s="19"/>
      <c r="H84" s="41">
        <f t="shared" si="0"/>
      </c>
      <c r="I84" s="41">
        <f t="shared" si="1"/>
      </c>
      <c r="J84" s="29"/>
      <c r="K84" s="29"/>
      <c r="L84" s="29"/>
      <c r="M84" s="3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</row>
    <row r="85" spans="1:244" s="12" customFormat="1" ht="96" customHeight="1">
      <c r="A85" s="130"/>
      <c r="B85" s="52">
        <v>4</v>
      </c>
      <c r="C85" s="53" t="s">
        <v>69</v>
      </c>
      <c r="D85" s="54">
        <v>50</v>
      </c>
      <c r="E85" s="55" t="s">
        <v>19</v>
      </c>
      <c r="F85" s="18"/>
      <c r="G85" s="19"/>
      <c r="H85" s="41">
        <f t="shared" si="0"/>
      </c>
      <c r="I85" s="41">
        <f t="shared" si="1"/>
      </c>
      <c r="J85" s="29"/>
      <c r="K85" s="29"/>
      <c r="L85" s="29"/>
      <c r="M85" s="3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</row>
    <row r="86" spans="1:244" s="12" customFormat="1" ht="111.75" customHeight="1">
      <c r="A86" s="130"/>
      <c r="B86" s="52">
        <v>5</v>
      </c>
      <c r="C86" s="53" t="s">
        <v>88</v>
      </c>
      <c r="D86" s="54">
        <v>50</v>
      </c>
      <c r="E86" s="55" t="s">
        <v>19</v>
      </c>
      <c r="F86" s="18"/>
      <c r="G86" s="19"/>
      <c r="H86" s="41">
        <f>IF(OR(D86="",F86=""),"",D86*F86)</f>
      </c>
      <c r="I86" s="41">
        <f>IF(OR(G86="",H86=""),"",G86*H86+H86)</f>
      </c>
      <c r="J86" s="29"/>
      <c r="K86" s="29"/>
      <c r="L86" s="29"/>
      <c r="M86" s="3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</row>
    <row r="87" spans="1:244" s="12" customFormat="1" ht="103.5" customHeight="1">
      <c r="A87" s="130"/>
      <c r="B87" s="52">
        <v>6</v>
      </c>
      <c r="C87" s="53" t="s">
        <v>70</v>
      </c>
      <c r="D87" s="54">
        <v>50</v>
      </c>
      <c r="E87" s="55" t="s">
        <v>19</v>
      </c>
      <c r="F87" s="18"/>
      <c r="G87" s="19"/>
      <c r="H87" s="41">
        <f t="shared" si="0"/>
      </c>
      <c r="I87" s="41">
        <f t="shared" si="1"/>
      </c>
      <c r="J87" s="29"/>
      <c r="K87" s="29"/>
      <c r="L87" s="29"/>
      <c r="M87" s="3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</row>
    <row r="88" spans="1:244" s="12" customFormat="1" ht="57" customHeight="1">
      <c r="A88" s="130"/>
      <c r="B88" s="52">
        <v>7</v>
      </c>
      <c r="C88" s="53" t="s">
        <v>89</v>
      </c>
      <c r="D88" s="54">
        <v>50</v>
      </c>
      <c r="E88" s="55" t="s">
        <v>19</v>
      </c>
      <c r="F88" s="18"/>
      <c r="G88" s="19"/>
      <c r="H88" s="41">
        <f>IF(OR(D88="",F88=""),"",D88*F88)</f>
      </c>
      <c r="I88" s="41">
        <f>IF(OR(G88="",H88=""),"",G88*H88+H88)</f>
      </c>
      <c r="J88" s="29"/>
      <c r="K88" s="29"/>
      <c r="L88" s="29"/>
      <c r="M88" s="3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</row>
    <row r="89" spans="1:244" s="12" customFormat="1" ht="57" customHeight="1">
      <c r="A89" s="130"/>
      <c r="B89" s="52">
        <v>8</v>
      </c>
      <c r="C89" s="53" t="s">
        <v>90</v>
      </c>
      <c r="D89" s="54">
        <v>50</v>
      </c>
      <c r="E89" s="55" t="s">
        <v>19</v>
      </c>
      <c r="F89" s="18"/>
      <c r="G89" s="19"/>
      <c r="H89" s="41">
        <f t="shared" si="0"/>
      </c>
      <c r="I89" s="41">
        <f t="shared" si="1"/>
      </c>
      <c r="J89" s="29"/>
      <c r="K89" s="29"/>
      <c r="L89" s="29"/>
      <c r="M89" s="3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</row>
    <row r="90" spans="1:244" s="12" customFormat="1" ht="15.75" thickBot="1">
      <c r="A90" s="122"/>
      <c r="B90" s="123" t="s">
        <v>24</v>
      </c>
      <c r="C90" s="123"/>
      <c r="D90" s="123"/>
      <c r="E90" s="123"/>
      <c r="F90" s="123"/>
      <c r="G90" s="124"/>
      <c r="H90" s="42">
        <f>IF(OR(H82="",H89=""),"",SUM(H82:H89))</f>
      </c>
      <c r="I90" s="42">
        <f>IF(OR(I82="",I89=""),"",SUM(I82:I89))</f>
      </c>
      <c r="J90" s="58"/>
      <c r="K90" s="59"/>
      <c r="L90" s="59"/>
      <c r="M90" s="6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6"/>
      <c r="IH90" s="16"/>
      <c r="II90" s="16"/>
      <c r="IJ90" s="16"/>
    </row>
    <row r="91" spans="1:244" s="12" customFormat="1" ht="15.75" thickBot="1">
      <c r="A91" s="56">
        <v>21</v>
      </c>
      <c r="B91" s="44">
        <v>1</v>
      </c>
      <c r="C91" s="45" t="s">
        <v>93</v>
      </c>
      <c r="D91" s="46">
        <v>10</v>
      </c>
      <c r="E91" s="47" t="s">
        <v>19</v>
      </c>
      <c r="F91" s="21"/>
      <c r="G91" s="22"/>
      <c r="H91" s="39">
        <f t="shared" si="0"/>
      </c>
      <c r="I91" s="39">
        <f t="shared" si="1"/>
      </c>
      <c r="J91" s="25"/>
      <c r="K91" s="25"/>
      <c r="L91" s="25"/>
      <c r="M91" s="26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</row>
    <row r="92" spans="1:33" ht="15">
      <c r="A92" s="57"/>
      <c r="B92" s="61"/>
      <c r="C92" s="61"/>
      <c r="D92" s="61"/>
      <c r="E92" s="61"/>
      <c r="F92" s="62"/>
      <c r="G92" s="63" t="s">
        <v>36</v>
      </c>
      <c r="H92" s="43">
        <f>SUM(H17,H21,H28,H31,H35,H42,H47,H52,H57,H62,H66,H69,H72,H75,H76,H77,H78,H81,H90,H91)</f>
        <v>0</v>
      </c>
      <c r="I92" s="43">
        <f>SUM(I17,I21,I28,I31,I35,I42,I47,I57,I62,I66,I69,I72,I75,I76,I77,I78,I81,I90,I91)</f>
        <v>0</v>
      </c>
      <c r="J92" s="62"/>
      <c r="K92" s="62"/>
      <c r="L92" s="62"/>
      <c r="M92" s="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244" s="96" customFormat="1" ht="15">
      <c r="A93" s="89"/>
      <c r="B93" s="90"/>
      <c r="C93" s="90"/>
      <c r="D93" s="90"/>
      <c r="E93" s="90"/>
      <c r="F93" s="91"/>
      <c r="G93" s="92"/>
      <c r="H93" s="93"/>
      <c r="I93" s="93"/>
      <c r="J93" s="91"/>
      <c r="K93" s="91"/>
      <c r="L93" s="91"/>
      <c r="M93" s="9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</row>
    <row r="94" spans="1:12" s="82" customFormat="1" ht="19.5" customHeight="1">
      <c r="A94" s="77" t="s">
        <v>71</v>
      </c>
      <c r="B94" s="78"/>
      <c r="C94" s="79"/>
      <c r="D94" s="80"/>
      <c r="E94" s="81"/>
      <c r="F94" s="81"/>
      <c r="G94" s="81"/>
      <c r="H94" s="81"/>
      <c r="I94" s="81"/>
      <c r="J94" s="81"/>
      <c r="K94" s="81"/>
      <c r="L94" s="80"/>
    </row>
    <row r="95" spans="1:12" s="87" customFormat="1" ht="19.5" customHeight="1">
      <c r="A95" s="83" t="s">
        <v>72</v>
      </c>
      <c r="B95" s="84"/>
      <c r="C95" s="85"/>
      <c r="D95" s="83"/>
      <c r="E95" s="86"/>
      <c r="F95" s="86"/>
      <c r="G95" s="86"/>
      <c r="H95" s="86"/>
      <c r="I95" s="86"/>
      <c r="J95" s="86"/>
      <c r="K95" s="86"/>
      <c r="L95" s="83"/>
    </row>
    <row r="96" spans="1:12" s="82" customFormat="1" ht="19.5" customHeight="1">
      <c r="A96" s="80" t="s">
        <v>73</v>
      </c>
      <c r="B96" s="78"/>
      <c r="C96" s="79"/>
      <c r="D96" s="80"/>
      <c r="E96" s="81"/>
      <c r="F96" s="81"/>
      <c r="G96" s="81"/>
      <c r="H96" s="81"/>
      <c r="I96" s="81"/>
      <c r="J96" s="81"/>
      <c r="K96" s="81"/>
      <c r="L96" s="80"/>
    </row>
    <row r="97" spans="1:12" s="88" customFormat="1" ht="19.5" customHeight="1">
      <c r="A97" s="80" t="s">
        <v>74</v>
      </c>
      <c r="B97" s="78"/>
      <c r="C97" s="79"/>
      <c r="D97" s="80"/>
      <c r="E97" s="81"/>
      <c r="F97" s="81"/>
      <c r="G97" s="81"/>
      <c r="H97" s="81"/>
      <c r="I97" s="81"/>
      <c r="J97" s="81"/>
      <c r="K97" s="81"/>
      <c r="L97" s="80"/>
    </row>
    <row r="98" spans="1:12" s="82" customFormat="1" ht="12.75" customHeight="1">
      <c r="A98" s="80"/>
      <c r="B98" s="78"/>
      <c r="C98" s="79"/>
      <c r="D98" s="80"/>
      <c r="E98" s="81"/>
      <c r="F98" s="81"/>
      <c r="G98" s="81"/>
      <c r="H98" s="81"/>
      <c r="I98" s="81"/>
      <c r="J98" s="81"/>
      <c r="K98" s="81"/>
      <c r="L98" s="80"/>
    </row>
    <row r="99" spans="1:12" s="82" customFormat="1" ht="19.5" customHeight="1">
      <c r="A99" s="77" t="s">
        <v>75</v>
      </c>
      <c r="B99" s="78"/>
      <c r="C99" s="79"/>
      <c r="D99" s="80"/>
      <c r="E99" s="81"/>
      <c r="F99" s="81"/>
      <c r="G99" s="81"/>
      <c r="H99" s="81"/>
      <c r="I99" s="81"/>
      <c r="J99" s="81"/>
      <c r="K99" s="81"/>
      <c r="L99" s="80"/>
    </row>
    <row r="100" spans="1:12" s="82" customFormat="1" ht="13.5" customHeight="1">
      <c r="A100" s="117" t="s">
        <v>76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1:12" s="82" customFormat="1" ht="18.7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1:13" s="82" customFormat="1" ht="15.75" customHeight="1">
      <c r="A102" s="117" t="s">
        <v>77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s="82" customFormat="1" ht="12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2" s="82" customFormat="1" ht="19.5" customHeight="1">
      <c r="A104" s="80" t="s">
        <v>78</v>
      </c>
      <c r="B104" s="78"/>
      <c r="C104" s="79"/>
      <c r="D104" s="80"/>
      <c r="E104" s="81"/>
      <c r="F104" s="81"/>
      <c r="G104" s="81"/>
      <c r="H104" s="81"/>
      <c r="I104" s="81"/>
      <c r="J104" s="81"/>
      <c r="K104" s="81"/>
      <c r="L104" s="80"/>
    </row>
    <row r="105" spans="1:12" s="82" customFormat="1" ht="19.5" customHeight="1">
      <c r="A105" s="117" t="s">
        <v>79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</sheetData>
  <sheetProtection/>
  <mergeCells count="38">
    <mergeCell ref="A100:L101"/>
    <mergeCell ref="A105:L105"/>
    <mergeCell ref="B69:G69"/>
    <mergeCell ref="A22:A28"/>
    <mergeCell ref="B28:G28"/>
    <mergeCell ref="A32:A35"/>
    <mergeCell ref="B35:G35"/>
    <mergeCell ref="A38:A42"/>
    <mergeCell ref="B42:G42"/>
    <mergeCell ref="A63:A66"/>
    <mergeCell ref="A29:A31"/>
    <mergeCell ref="B31:G31"/>
    <mergeCell ref="B47:G47"/>
    <mergeCell ref="A43:A47"/>
    <mergeCell ref="A15:A17"/>
    <mergeCell ref="B17:G17"/>
    <mergeCell ref="A18:A21"/>
    <mergeCell ref="B21:G21"/>
    <mergeCell ref="B66:G66"/>
    <mergeCell ref="A67:A69"/>
    <mergeCell ref="B90:G90"/>
    <mergeCell ref="A82:A90"/>
    <mergeCell ref="B1:C1"/>
    <mergeCell ref="B2:C2"/>
    <mergeCell ref="B81:G81"/>
    <mergeCell ref="A79:A81"/>
    <mergeCell ref="B72:G72"/>
    <mergeCell ref="A9:M10"/>
    <mergeCell ref="A102:M103"/>
    <mergeCell ref="A48:A51"/>
    <mergeCell ref="B52:G52"/>
    <mergeCell ref="A70:A72"/>
    <mergeCell ref="B75:G75"/>
    <mergeCell ref="A73:A75"/>
    <mergeCell ref="A53:A57"/>
    <mergeCell ref="B57:G57"/>
    <mergeCell ref="A58:A62"/>
    <mergeCell ref="B62:G62"/>
  </mergeCells>
  <printOptions/>
  <pageMargins left="0.31496062992125984" right="0.31496062992125984" top="0.6692913385826772" bottom="0.7874015748031497" header="0.15748031496062992" footer="0.31496062992125984"/>
  <pageSetup firstPageNumber="18" useFirstPageNumber="1" horizontalDpi="600" verticalDpi="600" orientation="landscape" paperSize="9" scale="95" r:id="rId1"/>
  <headerFooter>
    <oddHeader>&amp;RSprawa Nr 56/12
po modyfikacji</oddHeader>
    <oddFooter>&amp;R.................................................
(podpis osoby upoważnionej)</oddFooter>
  </headerFooter>
  <rowBreaks count="9" manualBreakCount="9">
    <brk id="20" max="12" man="1"/>
    <brk id="29" max="12" man="1"/>
    <brk id="40" max="255" man="1"/>
    <brk id="47" max="255" man="1"/>
    <brk id="54" max="255" man="1"/>
    <brk id="60" max="255" man="1"/>
    <brk id="72" max="12" man="1"/>
    <brk id="79" max="12" man="1"/>
    <brk id="84" max="12" man="1"/>
  </rowBreaks>
  <ignoredErrors>
    <ignoredError sqref="H90:I90 H81:I81 H75:I75 H17:I17 H21:I21 H28:I28 H31:I31 H35:I35 H42:I42 H47:I47 H57:I57 H62:I62 H66:I66 H69:I69 H72:I72 H52:I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>Krzysztof Walczak</dc:creator>
  <cp:keywords/>
  <dc:description/>
  <cp:lastModifiedBy>Sylwia Szypowska</cp:lastModifiedBy>
  <cp:lastPrinted>2012-11-06T13:45:57Z</cp:lastPrinted>
  <dcterms:created xsi:type="dcterms:W3CDTF">2012-02-06T08:00:39Z</dcterms:created>
  <dcterms:modified xsi:type="dcterms:W3CDTF">2012-11-26T09:53:00Z</dcterms:modified>
  <cp:category/>
  <cp:version/>
  <cp:contentType/>
  <cp:contentStatus/>
</cp:coreProperties>
</file>